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2.xml" ContentType="application/vnd.openxmlformats-officedocument.spreadsheetml.comments+xml"/>
  <Override PartName="/xl/drawings/drawing6.xml" ContentType="application/vnd.openxmlformats-officedocument.drawing+xml"/>
  <Override PartName="/xl/comments3.xml" ContentType="application/vnd.openxmlformats-officedocument.spreadsheetml.comments+xml"/>
  <Override PartName="/xl/queryTables/queryTable1.xml" ContentType="application/vnd.openxmlformats-officedocument.spreadsheetml.query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workbookProtection workbookPassword="EADB" lockStructure="1"/>
  <bookViews>
    <workbookView xWindow="0" yWindow="0" windowWidth="28800" windowHeight="11835" tabRatio="630" firstSheet="1" activeTab="1"/>
  </bookViews>
  <sheets>
    <sheet name="交付実施完了報告⑫⑬⑭⑮_インポート用" sheetId="12" state="hidden" r:id="rId1"/>
    <sheet name="様式⑫" sheetId="1" r:id="rId2"/>
    <sheet name="様式⑬" sheetId="9" r:id="rId3"/>
    <sheet name="様式⑬-1" sheetId="16" r:id="rId4"/>
    <sheet name="様式⑬-2" sheetId="11" r:id="rId5"/>
    <sheet name="様式⑭" sheetId="13" r:id="rId6"/>
    <sheet name="様式⑮" sheetId="14" r:id="rId7"/>
    <sheet name="補助対象リスト" sheetId="6" state="hidden" r:id="rId8"/>
    <sheet name="減価償却" sheetId="7" state="hidden" r:id="rId9"/>
  </sheets>
  <definedNames>
    <definedName name="_xlnm._FilterDatabase" localSheetId="7" hidden="1">補助対象リスト!$A$3:$F$226</definedName>
    <definedName name="_xlnm.Print_Area" localSheetId="7">補助対象リスト!$A$4:$G$373</definedName>
    <definedName name="_xlnm.Print_Area" localSheetId="1">様式⑫!$A$1:$AK$71</definedName>
    <definedName name="_xlnm.Print_Area" localSheetId="2">様式⑬!$A$1:$P$43</definedName>
    <definedName name="_xlnm.Print_Area" localSheetId="3">'様式⑬-1'!$A$1:$I$56</definedName>
    <definedName name="_xlnm.Print_Area" localSheetId="4">'様式⑬-2'!$A$1:$M$43</definedName>
    <definedName name="_xlnm.Print_Area" localSheetId="5">様式⑭!$A$1:$N$58</definedName>
    <definedName name="_xlnm.Print_Area" localSheetId="6">様式⑮!$A$1:$N$56</definedName>
    <definedName name="_xlnm.Print_Titles" localSheetId="7">補助対象リスト!$1:$3</definedName>
    <definedName name="取得価格に以下の表に定める率を乗じたもの" localSheetId="8">減価償却!$B$4:$R$31</definedName>
    <definedName name="補助対象リスト">補助対象リスト!$A$4:$G$383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322" i="6" l="1"/>
  <c r="A323" i="6" s="1"/>
  <c r="A324" i="6" s="1"/>
  <c r="A325" i="6" s="1"/>
  <c r="A326" i="6" s="1"/>
  <c r="A327" i="6" s="1"/>
  <c r="A328" i="6" s="1"/>
  <c r="A329" i="6" s="1"/>
  <c r="A330" i="6" s="1"/>
  <c r="A331" i="6" s="1"/>
  <c r="A332" i="6" s="1"/>
  <c r="A333" i="6" s="1"/>
  <c r="A334" i="6" s="1"/>
  <c r="A335" i="6" s="1"/>
  <c r="A336" i="6" s="1"/>
  <c r="A337" i="6" s="1"/>
  <c r="A338" i="6" s="1"/>
  <c r="A339" i="6" s="1"/>
  <c r="A340" i="6" s="1"/>
  <c r="A341" i="6" s="1"/>
  <c r="A342" i="6" s="1"/>
  <c r="A343" i="6" s="1"/>
  <c r="A344" i="6" s="1"/>
  <c r="A345" i="6" s="1"/>
  <c r="A346" i="6" s="1"/>
  <c r="A347" i="6" s="1"/>
  <c r="A348" i="6" s="1"/>
  <c r="A349" i="6" s="1"/>
  <c r="A350" i="6" s="1"/>
  <c r="A351" i="6" s="1"/>
  <c r="A352" i="6" s="1"/>
  <c r="A353" i="6" s="1"/>
  <c r="A354" i="6" s="1"/>
  <c r="A355" i="6" s="1"/>
  <c r="A356" i="6" s="1"/>
  <c r="A357" i="6" s="1"/>
  <c r="A358" i="6" s="1"/>
  <c r="A359" i="6" s="1"/>
  <c r="A360" i="6" s="1"/>
  <c r="A361" i="6" s="1"/>
  <c r="A362" i="6" s="1"/>
  <c r="A363" i="6" s="1"/>
  <c r="A364" i="6" s="1"/>
  <c r="A365" i="6" s="1"/>
  <c r="A366" i="6" s="1"/>
  <c r="A367" i="6" s="1"/>
  <c r="A368" i="6" s="1"/>
  <c r="A369" i="6" s="1"/>
  <c r="A370" i="6" s="1"/>
  <c r="A371" i="6" s="1"/>
  <c r="A372" i="6" s="1"/>
  <c r="A373" i="6" s="1"/>
  <c r="A374" i="6" s="1"/>
  <c r="A375" i="6" s="1"/>
  <c r="A376" i="6" s="1"/>
  <c r="A377" i="6" s="1"/>
  <c r="A378" i="6" s="1"/>
  <c r="A379" i="6" s="1"/>
  <c r="A380" i="6" s="1"/>
  <c r="A381" i="6" s="1"/>
  <c r="A382" i="6" s="1"/>
  <c r="A383" i="6" s="1"/>
  <c r="E39" i="1" l="1"/>
  <c r="E38" i="1"/>
  <c r="E37" i="1"/>
  <c r="E36" i="1"/>
  <c r="E35" i="1"/>
  <c r="E34" i="1"/>
  <c r="E33" i="1"/>
  <c r="E32" i="1"/>
  <c r="E31" i="1"/>
  <c r="E30" i="1"/>
  <c r="E29" i="1"/>
  <c r="E28" i="1"/>
  <c r="E27" i="1"/>
  <c r="E26" i="1"/>
  <c r="E25" i="1"/>
  <c r="E24" i="1"/>
  <c r="E23" i="1"/>
  <c r="E22" i="1"/>
  <c r="E21" i="1"/>
  <c r="E20" i="1"/>
  <c r="E19" i="1"/>
  <c r="E18" i="1"/>
  <c r="E17" i="1"/>
  <c r="E16" i="1"/>
  <c r="E15" i="1"/>
  <c r="E14" i="1"/>
  <c r="E13" i="1"/>
  <c r="E12" i="1"/>
  <c r="V54" i="1" l="1"/>
  <c r="V53" i="1"/>
  <c r="V52" i="1"/>
  <c r="V51" i="1"/>
  <c r="V50" i="1"/>
  <c r="V49" i="1"/>
  <c r="V48" i="1"/>
  <c r="V47" i="1"/>
  <c r="V46" i="1"/>
  <c r="V45" i="1"/>
  <c r="V39" i="1"/>
  <c r="V38" i="1"/>
  <c r="V37" i="1"/>
  <c r="V36" i="1"/>
  <c r="V35" i="1"/>
  <c r="V34" i="1"/>
  <c r="V33" i="1"/>
  <c r="V32" i="1"/>
  <c r="V31" i="1"/>
  <c r="V30" i="1"/>
  <c r="V29" i="1"/>
  <c r="V28" i="1"/>
  <c r="V27" i="1"/>
  <c r="V26" i="1"/>
  <c r="V25" i="1"/>
  <c r="V24" i="1"/>
  <c r="V23" i="1"/>
  <c r="V22" i="1"/>
  <c r="V21" i="1"/>
  <c r="V20" i="1"/>
  <c r="V19" i="1"/>
  <c r="V18" i="1"/>
  <c r="V17" i="1"/>
  <c r="V16" i="1"/>
  <c r="V15" i="1"/>
  <c r="V14" i="1"/>
  <c r="V13" i="1"/>
  <c r="V12" i="1"/>
  <c r="AC54" i="1" l="1"/>
  <c r="AD54" i="1" s="1"/>
  <c r="AB54" i="1"/>
  <c r="AA54" i="1"/>
  <c r="Z54" i="1"/>
  <c r="Y54" i="1"/>
  <c r="X54" i="1"/>
  <c r="AC53" i="1"/>
  <c r="AD53" i="1" s="1"/>
  <c r="AB53" i="1"/>
  <c r="AA53" i="1"/>
  <c r="Z53" i="1"/>
  <c r="Y53" i="1"/>
  <c r="X53" i="1"/>
  <c r="AC52" i="1"/>
  <c r="AD52" i="1" s="1"/>
  <c r="AB52" i="1"/>
  <c r="AA52" i="1"/>
  <c r="Z52" i="1"/>
  <c r="Y52" i="1"/>
  <c r="X52" i="1"/>
  <c r="AC51" i="1"/>
  <c r="AD51" i="1" s="1"/>
  <c r="AB51" i="1"/>
  <c r="AA51" i="1"/>
  <c r="Z51" i="1"/>
  <c r="Y51" i="1"/>
  <c r="X51" i="1"/>
  <c r="AC50" i="1"/>
  <c r="AD50" i="1" s="1"/>
  <c r="AB50" i="1"/>
  <c r="AA50" i="1"/>
  <c r="Z50" i="1"/>
  <c r="Y50" i="1"/>
  <c r="X50" i="1"/>
  <c r="AC49" i="1"/>
  <c r="AD49" i="1" s="1"/>
  <c r="AB49" i="1"/>
  <c r="AA49" i="1"/>
  <c r="Z49" i="1"/>
  <c r="Y49" i="1"/>
  <c r="X49" i="1"/>
  <c r="AC48" i="1"/>
  <c r="AD48" i="1" s="1"/>
  <c r="AB48" i="1"/>
  <c r="AA48" i="1"/>
  <c r="Z48" i="1"/>
  <c r="Y48" i="1"/>
  <c r="X48" i="1"/>
  <c r="AC47" i="1"/>
  <c r="AD47" i="1" s="1"/>
  <c r="AB47" i="1"/>
  <c r="AA47" i="1"/>
  <c r="Z47" i="1"/>
  <c r="Y47" i="1"/>
  <c r="X47" i="1"/>
  <c r="AC46" i="1"/>
  <c r="AD46" i="1" s="1"/>
  <c r="AB46" i="1"/>
  <c r="AA46" i="1"/>
  <c r="Z46" i="1"/>
  <c r="Y46" i="1"/>
  <c r="X46" i="1"/>
  <c r="AB45" i="1"/>
  <c r="AA45" i="1"/>
  <c r="Z45" i="1"/>
  <c r="X45" i="1"/>
  <c r="Y45" i="1" s="1"/>
  <c r="AC39" i="1"/>
  <c r="AB39" i="1"/>
  <c r="AA39" i="1"/>
  <c r="Z39" i="1"/>
  <c r="X39" i="1"/>
  <c r="Y39" i="1" s="1"/>
  <c r="AC38" i="1"/>
  <c r="AB38" i="1"/>
  <c r="AA38" i="1"/>
  <c r="Z38" i="1"/>
  <c r="X38" i="1"/>
  <c r="Y38" i="1" s="1"/>
  <c r="AC37" i="1"/>
  <c r="AB37" i="1"/>
  <c r="AA37" i="1"/>
  <c r="Z37" i="1"/>
  <c r="X37" i="1"/>
  <c r="Y37" i="1" s="1"/>
  <c r="AC36" i="1"/>
  <c r="AB36" i="1"/>
  <c r="AA36" i="1"/>
  <c r="Z36" i="1"/>
  <c r="X36" i="1"/>
  <c r="Y36" i="1" s="1"/>
  <c r="AC35" i="1"/>
  <c r="AB35" i="1"/>
  <c r="AA35" i="1"/>
  <c r="Z35" i="1"/>
  <c r="X35" i="1"/>
  <c r="Y35" i="1" s="1"/>
  <c r="AC34" i="1"/>
  <c r="AB34" i="1"/>
  <c r="AA34" i="1"/>
  <c r="Z34" i="1"/>
  <c r="X34" i="1"/>
  <c r="Y34" i="1" s="1"/>
  <c r="AC33" i="1"/>
  <c r="AB33" i="1"/>
  <c r="AA33" i="1"/>
  <c r="Z33" i="1"/>
  <c r="X33" i="1"/>
  <c r="Y33" i="1" s="1"/>
  <c r="AC32" i="1"/>
  <c r="AB32" i="1"/>
  <c r="AA32" i="1"/>
  <c r="Z32" i="1"/>
  <c r="X32" i="1"/>
  <c r="Y32" i="1" s="1"/>
  <c r="AC31" i="1"/>
  <c r="AB31" i="1"/>
  <c r="AA31" i="1"/>
  <c r="Z31" i="1"/>
  <c r="X31" i="1"/>
  <c r="Y31" i="1" s="1"/>
  <c r="AC30" i="1"/>
  <c r="AB30" i="1"/>
  <c r="AA30" i="1"/>
  <c r="Z30" i="1"/>
  <c r="X30" i="1"/>
  <c r="Y30" i="1" s="1"/>
  <c r="AC29" i="1"/>
  <c r="AB29" i="1"/>
  <c r="AA29" i="1"/>
  <c r="Z29" i="1"/>
  <c r="X29" i="1"/>
  <c r="Y29" i="1" s="1"/>
  <c r="AC28" i="1"/>
  <c r="AB28" i="1"/>
  <c r="AA28" i="1"/>
  <c r="Z28" i="1"/>
  <c r="X28" i="1"/>
  <c r="Y28" i="1" s="1"/>
  <c r="AC27" i="1"/>
  <c r="AB27" i="1"/>
  <c r="AA27" i="1"/>
  <c r="Z27" i="1"/>
  <c r="X27" i="1"/>
  <c r="Y27" i="1" s="1"/>
  <c r="AC26" i="1"/>
  <c r="AB26" i="1"/>
  <c r="AA26" i="1"/>
  <c r="Z26" i="1"/>
  <c r="X26" i="1"/>
  <c r="Y26" i="1" s="1"/>
  <c r="AC25" i="1"/>
  <c r="AB25" i="1"/>
  <c r="AA25" i="1"/>
  <c r="Z25" i="1"/>
  <c r="X25" i="1"/>
  <c r="Y25" i="1" s="1"/>
  <c r="AC24" i="1"/>
  <c r="AB24" i="1"/>
  <c r="AA24" i="1"/>
  <c r="Z24" i="1"/>
  <c r="X24" i="1"/>
  <c r="Y24" i="1" s="1"/>
  <c r="AC23" i="1"/>
  <c r="AB23" i="1"/>
  <c r="AA23" i="1"/>
  <c r="Z23" i="1"/>
  <c r="X23" i="1"/>
  <c r="Y23" i="1" s="1"/>
  <c r="AC22" i="1"/>
  <c r="AB22" i="1"/>
  <c r="AA22" i="1"/>
  <c r="Z22" i="1"/>
  <c r="X22" i="1"/>
  <c r="Y22" i="1" s="1"/>
  <c r="AC21" i="1"/>
  <c r="AB21" i="1"/>
  <c r="AA21" i="1"/>
  <c r="Z21" i="1"/>
  <c r="X21" i="1"/>
  <c r="Y21" i="1" s="1"/>
  <c r="AC20" i="1"/>
  <c r="AB20" i="1"/>
  <c r="AA20" i="1"/>
  <c r="Z20" i="1"/>
  <c r="X20" i="1"/>
  <c r="Y20" i="1" s="1"/>
  <c r="AC19" i="1"/>
  <c r="AB19" i="1"/>
  <c r="AA19" i="1"/>
  <c r="Z19" i="1"/>
  <c r="X19" i="1"/>
  <c r="Y19" i="1" s="1"/>
  <c r="AC18" i="1"/>
  <c r="AB18" i="1"/>
  <c r="AA18" i="1"/>
  <c r="Z18" i="1"/>
  <c r="X18" i="1"/>
  <c r="Y18" i="1" s="1"/>
  <c r="AC17" i="1"/>
  <c r="AB17" i="1"/>
  <c r="AA17" i="1"/>
  <c r="Z17" i="1"/>
  <c r="X17" i="1"/>
  <c r="Y17" i="1" s="1"/>
  <c r="AC16" i="1"/>
  <c r="AB16" i="1"/>
  <c r="AA16" i="1"/>
  <c r="Z16" i="1"/>
  <c r="X16" i="1"/>
  <c r="Y16" i="1" s="1"/>
  <c r="AB15" i="1"/>
  <c r="AA15" i="1"/>
  <c r="Z15" i="1"/>
  <c r="X15" i="1"/>
  <c r="Y15" i="1" s="1"/>
  <c r="AB14" i="1"/>
  <c r="AA14" i="1"/>
  <c r="Z14" i="1"/>
  <c r="X14" i="1"/>
  <c r="Y14" i="1" s="1"/>
  <c r="AB13" i="1"/>
  <c r="AA13" i="1"/>
  <c r="Z13" i="1"/>
  <c r="X13" i="1"/>
  <c r="Y13" i="1" s="1"/>
  <c r="X12" i="1"/>
  <c r="Y12" i="1" s="1"/>
  <c r="AB12" i="1"/>
  <c r="Z12" i="1"/>
  <c r="AD33" i="1" l="1"/>
  <c r="AD16" i="1"/>
  <c r="AD24" i="1"/>
  <c r="AD32" i="1"/>
  <c r="AD23" i="1"/>
  <c r="AD31" i="1"/>
  <c r="AD39" i="1"/>
  <c r="AD21" i="1"/>
  <c r="AD29" i="1"/>
  <c r="AD37" i="1"/>
  <c r="AD18" i="1"/>
  <c r="AD26" i="1"/>
  <c r="AD34" i="1"/>
  <c r="AD36" i="1"/>
  <c r="AD20" i="1"/>
  <c r="AD28" i="1"/>
  <c r="AD17" i="1"/>
  <c r="AD25" i="1"/>
  <c r="AD38" i="1"/>
  <c r="AD22" i="1"/>
  <c r="AD30" i="1"/>
  <c r="AD19" i="1"/>
  <c r="AD27" i="1"/>
  <c r="AD35" i="1"/>
  <c r="F7" i="9"/>
  <c r="F6" i="9"/>
  <c r="F5" i="9"/>
  <c r="F4" i="9"/>
  <c r="F3" i="9"/>
  <c r="D7" i="13" l="1"/>
  <c r="D6" i="13"/>
  <c r="D5" i="13"/>
  <c r="D4" i="13"/>
  <c r="D3" i="13"/>
  <c r="K13" i="1" l="1"/>
  <c r="N13" i="1" s="1"/>
  <c r="C13" i="1"/>
  <c r="AC13" i="1" s="1"/>
  <c r="AD13" i="1" l="1"/>
  <c r="D7" i="16"/>
  <c r="D6" i="16"/>
  <c r="D5" i="16"/>
  <c r="D4" i="16"/>
  <c r="D3" i="16"/>
  <c r="D7" i="14"/>
  <c r="D6" i="14"/>
  <c r="D5" i="14"/>
  <c r="D4" i="14"/>
  <c r="D3" i="14"/>
  <c r="M54" i="14" l="1"/>
  <c r="M53" i="14"/>
  <c r="M52" i="14"/>
  <c r="M51" i="14"/>
  <c r="M50" i="14"/>
  <c r="M49" i="14"/>
  <c r="M48" i="14"/>
  <c r="M47" i="14"/>
  <c r="M46" i="14"/>
  <c r="M45" i="14"/>
  <c r="M44" i="14"/>
  <c r="M43" i="14"/>
  <c r="M42" i="14"/>
  <c r="M41" i="14"/>
  <c r="M40" i="14"/>
  <c r="M55" i="14" s="1"/>
  <c r="M35" i="14"/>
  <c r="M34" i="14"/>
  <c r="M33" i="14"/>
  <c r="M32" i="14"/>
  <c r="M31" i="14"/>
  <c r="M30" i="14"/>
  <c r="M29" i="14"/>
  <c r="M28" i="14"/>
  <c r="M27" i="14"/>
  <c r="M26" i="14"/>
  <c r="M36" i="14" s="1"/>
  <c r="M25" i="14"/>
  <c r="M24" i="14"/>
  <c r="M23" i="14"/>
  <c r="M22" i="14"/>
  <c r="M21" i="14"/>
  <c r="M16" i="14"/>
  <c r="M15" i="14"/>
  <c r="M17" i="14" s="1"/>
  <c r="M14" i="14"/>
  <c r="M56" i="13"/>
  <c r="M55" i="13"/>
  <c r="M54" i="13"/>
  <c r="M53" i="13"/>
  <c r="M52" i="13"/>
  <c r="M51" i="13"/>
  <c r="M50" i="13"/>
  <c r="M49" i="13"/>
  <c r="M48" i="13"/>
  <c r="M47" i="13"/>
  <c r="M46" i="13"/>
  <c r="M45" i="13"/>
  <c r="M44" i="13"/>
  <c r="M43" i="13"/>
  <c r="M42" i="13"/>
  <c r="M36" i="13"/>
  <c r="M35" i="13"/>
  <c r="M34" i="13"/>
  <c r="M33" i="13"/>
  <c r="M32" i="13"/>
  <c r="M31" i="13"/>
  <c r="M30" i="13"/>
  <c r="M29" i="13"/>
  <c r="M28" i="13"/>
  <c r="M27" i="13"/>
  <c r="M26" i="13"/>
  <c r="M25" i="13"/>
  <c r="M24" i="13"/>
  <c r="M23" i="13"/>
  <c r="M22" i="13"/>
  <c r="M16" i="13"/>
  <c r="M15" i="13"/>
  <c r="M14" i="13"/>
  <c r="M17" i="13" s="1"/>
  <c r="M18" i="13" s="1"/>
  <c r="M57" i="13" l="1"/>
  <c r="M37" i="13"/>
  <c r="M38" i="13"/>
  <c r="M58" i="13"/>
  <c r="K46" i="1"/>
  <c r="K47" i="1"/>
  <c r="K48" i="1"/>
  <c r="K49" i="1"/>
  <c r="K50" i="1"/>
  <c r="K51" i="1"/>
  <c r="K52" i="1"/>
  <c r="K53" i="1"/>
  <c r="K54" i="1"/>
  <c r="K45" i="1"/>
  <c r="AC45" i="1" s="1"/>
  <c r="K14" i="1"/>
  <c r="AC14" i="1" s="1"/>
  <c r="K15" i="1"/>
  <c r="AC15" i="1" s="1"/>
  <c r="K16" i="1"/>
  <c r="K17" i="1"/>
  <c r="K18" i="1"/>
  <c r="K19" i="1"/>
  <c r="K20" i="1"/>
  <c r="K21" i="1"/>
  <c r="K22" i="1"/>
  <c r="K23" i="1"/>
  <c r="K24" i="1"/>
  <c r="K25" i="1"/>
  <c r="K26" i="1"/>
  <c r="K27" i="1"/>
  <c r="K28" i="1"/>
  <c r="K29" i="1"/>
  <c r="K30" i="1"/>
  <c r="K31" i="1"/>
  <c r="K32" i="1"/>
  <c r="K33" i="1"/>
  <c r="K34" i="1"/>
  <c r="K35" i="1"/>
  <c r="K36" i="1"/>
  <c r="K37" i="1"/>
  <c r="K38" i="1"/>
  <c r="K39" i="1"/>
  <c r="K12" i="1"/>
  <c r="C39" i="1" l="1"/>
  <c r="C38" i="1"/>
  <c r="C37" i="1"/>
  <c r="C36" i="1"/>
  <c r="C35" i="1"/>
  <c r="C34" i="1"/>
  <c r="C33" i="1"/>
  <c r="C32" i="1"/>
  <c r="C31" i="1"/>
  <c r="C30" i="1"/>
  <c r="C29" i="1"/>
  <c r="C28" i="1"/>
  <c r="C27" i="1"/>
  <c r="C26" i="1"/>
  <c r="C25" i="1"/>
  <c r="C24" i="1"/>
  <c r="C23" i="1"/>
  <c r="C22" i="1"/>
  <c r="C21" i="1"/>
  <c r="C20" i="1"/>
  <c r="C19" i="1"/>
  <c r="C18" i="1"/>
  <c r="C17" i="1"/>
  <c r="C16" i="1"/>
  <c r="C15" i="1"/>
  <c r="C14" i="1"/>
  <c r="C12" i="1"/>
  <c r="AC12" i="1" l="1"/>
  <c r="AA12" i="1"/>
  <c r="N12" i="1"/>
  <c r="AD12" i="1" l="1"/>
  <c r="AF12" i="1"/>
  <c r="AH12" i="1" l="1"/>
  <c r="AK12" i="1" s="1"/>
  <c r="AG12" i="1"/>
  <c r="AE12" i="1"/>
  <c r="AJ12" i="1"/>
  <c r="D7" i="11"/>
  <c r="D6" i="11"/>
  <c r="D5" i="11"/>
  <c r="D4" i="11"/>
  <c r="D3" i="11"/>
  <c r="M39" i="12"/>
  <c r="O43" i="12"/>
  <c r="M40" i="12"/>
  <c r="M34" i="12"/>
  <c r="M13" i="12"/>
  <c r="P21" i="12"/>
  <c r="L39" i="12"/>
  <c r="L28" i="12"/>
  <c r="L44" i="12"/>
  <c r="L19" i="12"/>
  <c r="N17" i="12"/>
  <c r="M27" i="12"/>
  <c r="O40" i="12"/>
  <c r="O19" i="12"/>
  <c r="M28" i="12"/>
  <c r="P33" i="12"/>
  <c r="P34" i="12"/>
  <c r="L25" i="12"/>
  <c r="M25" i="12"/>
  <c r="N23" i="12"/>
  <c r="L9" i="12"/>
  <c r="M5" i="12"/>
  <c r="M11" i="12"/>
  <c r="P24" i="12"/>
  <c r="N12" i="12"/>
  <c r="P6" i="12"/>
  <c r="P15" i="12"/>
  <c r="L22" i="12"/>
  <c r="L10" i="12"/>
  <c r="O36" i="12"/>
  <c r="N41" i="12"/>
  <c r="O7" i="12"/>
  <c r="M20" i="12"/>
  <c r="O10" i="12"/>
  <c r="O24" i="12"/>
  <c r="L23" i="12"/>
  <c r="M31" i="12"/>
  <c r="N21" i="12"/>
  <c r="M44" i="12"/>
  <c r="M37" i="12"/>
  <c r="P43" i="12"/>
  <c r="N25" i="12"/>
  <c r="N14" i="12"/>
  <c r="P27" i="12"/>
  <c r="L5" i="12"/>
  <c r="N33" i="12"/>
  <c r="M41" i="12"/>
  <c r="N13" i="12"/>
  <c r="P37" i="12"/>
  <c r="M12" i="12"/>
  <c r="P8" i="12"/>
  <c r="P17" i="12"/>
  <c r="O32" i="12"/>
  <c r="L31" i="12"/>
  <c r="N11" i="12"/>
  <c r="N3" i="12"/>
  <c r="O15" i="12"/>
  <c r="N44" i="12"/>
  <c r="O30" i="12"/>
  <c r="M21" i="12"/>
  <c r="P44" i="12"/>
  <c r="P42" i="12"/>
  <c r="O42" i="12"/>
  <c r="M43" i="12"/>
  <c r="M6" i="12"/>
  <c r="L12" i="12"/>
  <c r="O41" i="12"/>
  <c r="P32" i="12"/>
  <c r="M10" i="12"/>
  <c r="L35" i="12"/>
  <c r="M9" i="12"/>
  <c r="N40" i="12"/>
  <c r="O21" i="12"/>
  <c r="P36" i="12"/>
  <c r="O23" i="12"/>
  <c r="P23" i="12"/>
  <c r="O44" i="12"/>
  <c r="N9" i="12"/>
  <c r="L38" i="12"/>
  <c r="P39" i="12"/>
  <c r="M4" i="12"/>
  <c r="L21" i="12"/>
  <c r="L16" i="12"/>
  <c r="P25" i="12"/>
  <c r="O20" i="12"/>
  <c r="P18" i="12"/>
  <c r="P11" i="12"/>
  <c r="L20" i="12"/>
  <c r="L18" i="12"/>
  <c r="N30" i="12"/>
  <c r="O4" i="12"/>
  <c r="L8" i="12"/>
  <c r="O5" i="12"/>
  <c r="L43" i="12"/>
  <c r="N43" i="12"/>
  <c r="P19" i="12"/>
  <c r="L27" i="12"/>
  <c r="M38" i="12"/>
  <c r="N4" i="12"/>
  <c r="L15" i="12"/>
  <c r="O17" i="12"/>
  <c r="L7" i="12"/>
  <c r="L11" i="12"/>
  <c r="M3" i="12"/>
  <c r="P40" i="12"/>
  <c r="P22" i="12"/>
  <c r="P30" i="12"/>
  <c r="N32" i="12"/>
  <c r="M36" i="12"/>
  <c r="L6" i="12"/>
  <c r="O3" i="12"/>
  <c r="N24" i="12"/>
  <c r="N38" i="12"/>
  <c r="O39" i="12"/>
  <c r="N7" i="12"/>
  <c r="N16" i="12"/>
  <c r="P20" i="12"/>
  <c r="O31" i="12"/>
  <c r="L26" i="12"/>
  <c r="N26" i="12"/>
  <c r="M16" i="12"/>
  <c r="N28" i="12"/>
  <c r="N18" i="12"/>
  <c r="N20" i="12"/>
  <c r="M14" i="12"/>
  <c r="N37" i="12"/>
  <c r="M35" i="12"/>
  <c r="M15" i="12"/>
  <c r="L42" i="12"/>
  <c r="O35" i="12"/>
  <c r="P4" i="12"/>
  <c r="O29" i="12"/>
  <c r="P31" i="12"/>
  <c r="P9" i="12"/>
  <c r="O6" i="12"/>
  <c r="P13" i="12"/>
  <c r="N42" i="12"/>
  <c r="O28" i="12"/>
  <c r="N35" i="12"/>
  <c r="N39" i="12"/>
  <c r="N27" i="12"/>
  <c r="M18" i="12"/>
  <c r="N15" i="12"/>
  <c r="O37" i="12"/>
  <c r="O25" i="12"/>
  <c r="N10" i="12"/>
  <c r="O8" i="12"/>
  <c r="M7" i="12"/>
  <c r="P41" i="12"/>
  <c r="N22" i="12"/>
  <c r="O9" i="12"/>
  <c r="M22" i="12"/>
  <c r="L30" i="12"/>
  <c r="L37" i="12"/>
  <c r="L29" i="12"/>
  <c r="M24" i="12"/>
  <c r="P28" i="12"/>
  <c r="P14" i="12"/>
  <c r="L4" i="12"/>
  <c r="P10" i="12"/>
  <c r="M19" i="12"/>
  <c r="L13" i="12"/>
  <c r="O13" i="12"/>
  <c r="P26" i="12"/>
  <c r="P12" i="12"/>
  <c r="O34" i="12"/>
  <c r="P16" i="12"/>
  <c r="P5" i="12"/>
  <c r="N8" i="12"/>
  <c r="L40" i="12"/>
  <c r="L36" i="12"/>
  <c r="N19" i="12"/>
  <c r="M32" i="12"/>
  <c r="O18" i="12"/>
  <c r="N6" i="12"/>
  <c r="N31" i="12"/>
  <c r="N34" i="12"/>
  <c r="O27" i="12"/>
  <c r="O33" i="12"/>
  <c r="O26" i="12"/>
  <c r="L33" i="12"/>
  <c r="P7" i="12"/>
  <c r="P29" i="12"/>
  <c r="M8" i="12"/>
  <c r="L3" i="12"/>
  <c r="M29" i="12"/>
  <c r="P35" i="12"/>
  <c r="L17" i="12"/>
  <c r="O11" i="12"/>
  <c r="O38" i="12"/>
  <c r="M30" i="12"/>
  <c r="M17" i="12"/>
  <c r="L24" i="12"/>
  <c r="M26" i="12"/>
  <c r="N29" i="12"/>
  <c r="N5" i="12"/>
  <c r="M42" i="12"/>
  <c r="L41" i="12"/>
  <c r="O16" i="12"/>
  <c r="N36" i="12"/>
  <c r="M23" i="12"/>
  <c r="L14" i="12"/>
  <c r="M33" i="12"/>
  <c r="L34" i="12"/>
  <c r="O22" i="12"/>
  <c r="O14" i="12"/>
  <c r="L32" i="12"/>
  <c r="P38" i="12"/>
  <c r="P3" i="12"/>
  <c r="O12" i="12"/>
  <c r="AI12" i="1" l="1"/>
  <c r="L41" i="11"/>
  <c r="K41" i="11"/>
  <c r="N50" i="1" l="1"/>
  <c r="N49" i="1"/>
  <c r="N48" i="1"/>
  <c r="N47" i="1"/>
  <c r="N46" i="1"/>
  <c r="N45" i="1"/>
  <c r="AD45" i="1" s="1"/>
  <c r="N54" i="1"/>
  <c r="N53" i="1"/>
  <c r="N52" i="1"/>
  <c r="N51" i="1"/>
  <c r="N39" i="1"/>
  <c r="N38" i="1"/>
  <c r="N37" i="1"/>
  <c r="N36" i="1"/>
  <c r="N35" i="1"/>
  <c r="N34" i="1"/>
  <c r="N33" i="1"/>
  <c r="N32" i="1"/>
  <c r="N31" i="1"/>
  <c r="N30" i="1"/>
  <c r="N29" i="1"/>
  <c r="N28" i="1"/>
  <c r="N27" i="1"/>
  <c r="N26" i="1"/>
  <c r="N25" i="1"/>
  <c r="N24" i="1"/>
  <c r="N23" i="1"/>
  <c r="N22" i="1"/>
  <c r="N21" i="1"/>
  <c r="N20" i="1"/>
  <c r="N19" i="1"/>
  <c r="N18" i="1"/>
  <c r="N17" i="1"/>
  <c r="N16" i="1"/>
  <c r="N15" i="1"/>
  <c r="AD15" i="1" s="1"/>
  <c r="N14" i="1"/>
  <c r="AD14" i="1" s="1"/>
  <c r="A3" i="12" l="1"/>
  <c r="A4" i="12" s="1"/>
  <c r="A5" i="12" s="1"/>
  <c r="A6" i="12" s="1"/>
  <c r="A7" i="12" s="1"/>
  <c r="A8" i="12" s="1"/>
  <c r="A9" i="12" s="1"/>
  <c r="A10" i="12" s="1"/>
  <c r="A11" i="12" s="1"/>
  <c r="A12" i="12" s="1"/>
  <c r="A13" i="12" s="1"/>
  <c r="A14" i="12" s="1"/>
  <c r="A15" i="12" s="1"/>
  <c r="A16" i="12" s="1"/>
  <c r="A17" i="12" s="1"/>
  <c r="A18" i="12" s="1"/>
  <c r="A19" i="12" s="1"/>
  <c r="A20" i="12" s="1"/>
  <c r="A21" i="12" s="1"/>
  <c r="A22" i="12" s="1"/>
  <c r="A23" i="12" s="1"/>
  <c r="A24" i="12" s="1"/>
  <c r="A25" i="12" s="1"/>
  <c r="A26" i="12" s="1"/>
  <c r="A27" i="12" s="1"/>
  <c r="A28" i="12" s="1"/>
  <c r="A29" i="12" s="1"/>
  <c r="A30" i="12" s="1"/>
  <c r="A31" i="12" s="1"/>
  <c r="A32" i="12" s="1"/>
  <c r="A33" i="12" s="1"/>
  <c r="A34" i="12" s="1"/>
  <c r="A35" i="12" s="1"/>
  <c r="A36" i="12" s="1"/>
  <c r="A37" i="12" s="1"/>
  <c r="A38" i="12" s="1"/>
  <c r="A39" i="12" s="1"/>
  <c r="A40" i="12" s="1"/>
  <c r="A41" i="12" s="1"/>
  <c r="A42" i="12" s="1"/>
  <c r="A43" i="12" s="1"/>
  <c r="A44" i="12" s="1"/>
  <c r="C2" i="12"/>
  <c r="C3" i="12" s="1"/>
  <c r="C4" i="12" s="1"/>
  <c r="C5" i="12" s="1"/>
  <c r="C6" i="12" s="1"/>
  <c r="B2" i="12"/>
  <c r="B3" i="12" s="1"/>
  <c r="B4" i="12" s="1"/>
  <c r="B5" i="12" s="1"/>
  <c r="B6" i="12" s="1"/>
  <c r="B7" i="12" s="1"/>
  <c r="B8" i="12" s="1"/>
  <c r="B9" i="12" s="1"/>
  <c r="B10" i="12" s="1"/>
  <c r="B11" i="12" s="1"/>
  <c r="B12" i="12" s="1"/>
  <c r="B13" i="12" s="1"/>
  <c r="B14" i="12" s="1"/>
  <c r="B15" i="12" s="1"/>
  <c r="B16" i="12" s="1"/>
  <c r="B17" i="12" s="1"/>
  <c r="B18" i="12" s="1"/>
  <c r="B19" i="12" s="1"/>
  <c r="B20" i="12" s="1"/>
  <c r="B21" i="12" s="1"/>
  <c r="B22" i="12" s="1"/>
  <c r="B23" i="12" s="1"/>
  <c r="B24" i="12" s="1"/>
  <c r="B25" i="12" s="1"/>
  <c r="B26" i="12" s="1"/>
  <c r="B27" i="12" s="1"/>
  <c r="B28" i="12" s="1"/>
  <c r="B29" i="12" s="1"/>
  <c r="B30" i="12" s="1"/>
  <c r="B31" i="12" s="1"/>
  <c r="B32" i="12" s="1"/>
  <c r="B33" i="12" s="1"/>
  <c r="B34" i="12" s="1"/>
  <c r="B35" i="12" s="1"/>
  <c r="B36" i="12" s="1"/>
  <c r="B37" i="12" s="1"/>
  <c r="B38" i="12" s="1"/>
  <c r="B39" i="12" s="1"/>
  <c r="B40" i="12" s="1"/>
  <c r="B41" i="12" s="1"/>
  <c r="B42" i="12" s="1"/>
  <c r="B43" i="12" s="1"/>
  <c r="B44" i="12" s="1"/>
  <c r="C7" i="12" l="1"/>
  <c r="C8" i="12" s="1"/>
  <c r="C9" i="12" s="1"/>
  <c r="C10" i="12" s="1"/>
  <c r="C11" i="12" s="1"/>
  <c r="C12" i="12" s="1"/>
  <c r="C13" i="12" s="1"/>
  <c r="C14" i="12" s="1"/>
  <c r="C15" i="12" s="1"/>
  <c r="C16" i="12" s="1"/>
  <c r="C17" i="12" s="1"/>
  <c r="C18" i="12" s="1"/>
  <c r="C19" i="12" s="1"/>
  <c r="C20" i="12" s="1"/>
  <c r="C21" i="12" s="1"/>
  <c r="C22" i="12" s="1"/>
  <c r="C23" i="12" s="1"/>
  <c r="C24" i="12" s="1"/>
  <c r="C25" i="12" s="1"/>
  <c r="C26" i="12" s="1"/>
  <c r="C27" i="12" s="1"/>
  <c r="C28" i="12" s="1"/>
  <c r="C29" i="12" s="1"/>
  <c r="C30" i="12" s="1"/>
  <c r="C31" i="12" s="1"/>
  <c r="C32" i="12" s="1"/>
  <c r="C33" i="12" s="1"/>
  <c r="C34" i="12" s="1"/>
  <c r="C35" i="12" s="1"/>
  <c r="C36" i="12" s="1"/>
  <c r="C37" i="12" s="1"/>
  <c r="C38" i="12" s="1"/>
  <c r="C39" i="12" s="1"/>
  <c r="C40" i="12" s="1"/>
  <c r="C41" i="12" s="1"/>
  <c r="C42" i="12" s="1"/>
  <c r="C43" i="12" s="1"/>
  <c r="C44" i="12" s="1"/>
  <c r="AI46" i="1" l="1"/>
  <c r="AK46" i="1"/>
  <c r="AI47" i="1"/>
  <c r="AJ47" i="1"/>
  <c r="AK47" i="1"/>
  <c r="AI48" i="1"/>
  <c r="AJ48" i="1"/>
  <c r="AK48" i="1"/>
  <c r="AI49" i="1"/>
  <c r="AJ49" i="1"/>
  <c r="AK49" i="1"/>
  <c r="AI50" i="1"/>
  <c r="AJ50" i="1"/>
  <c r="AK50" i="1"/>
  <c r="AI51" i="1"/>
  <c r="AJ51" i="1"/>
  <c r="AK51" i="1"/>
  <c r="AI52" i="1"/>
  <c r="AJ52" i="1"/>
  <c r="AK52" i="1"/>
  <c r="AI53" i="1"/>
  <c r="AJ53" i="1"/>
  <c r="AK53" i="1"/>
  <c r="AI54" i="1"/>
  <c r="AJ54" i="1"/>
  <c r="AK54" i="1"/>
  <c r="AK45" i="1"/>
  <c r="AI45" i="1"/>
  <c r="AJ13" i="1"/>
  <c r="AJ14" i="1"/>
  <c r="AJ15" i="1"/>
  <c r="AJ16" i="1"/>
  <c r="AJ17" i="1"/>
  <c r="AK17" i="1"/>
  <c r="AJ18" i="1"/>
  <c r="AK18" i="1"/>
  <c r="AJ19" i="1"/>
  <c r="AK19" i="1"/>
  <c r="AJ20" i="1"/>
  <c r="AK20" i="1"/>
  <c r="AJ21" i="1"/>
  <c r="AK21" i="1"/>
  <c r="AI22" i="1"/>
  <c r="AK22" i="1"/>
  <c r="AI23" i="1"/>
  <c r="AJ23" i="1"/>
  <c r="AK23" i="1"/>
  <c r="AI24" i="1"/>
  <c r="AJ24" i="1"/>
  <c r="AK24" i="1"/>
  <c r="AI25" i="1"/>
  <c r="AJ25" i="1"/>
  <c r="AK25" i="1"/>
  <c r="AI26" i="1"/>
  <c r="AJ26" i="1"/>
  <c r="AK26" i="1"/>
  <c r="AI27" i="1"/>
  <c r="AJ27" i="1"/>
  <c r="AK27" i="1"/>
  <c r="AI28" i="1"/>
  <c r="AJ28" i="1"/>
  <c r="AK28" i="1"/>
  <c r="AI29" i="1"/>
  <c r="AJ29" i="1"/>
  <c r="AK29" i="1"/>
  <c r="AI30" i="1"/>
  <c r="AJ30" i="1"/>
  <c r="AK30" i="1"/>
  <c r="AI31" i="1"/>
  <c r="AJ31" i="1"/>
  <c r="AK31" i="1"/>
  <c r="AI32" i="1"/>
  <c r="AJ32" i="1"/>
  <c r="AK32" i="1"/>
  <c r="AI33" i="1"/>
  <c r="AJ33" i="1"/>
  <c r="AK33" i="1"/>
  <c r="AI34" i="1"/>
  <c r="AJ34" i="1"/>
  <c r="AK34" i="1"/>
  <c r="AI35" i="1"/>
  <c r="AJ35" i="1"/>
  <c r="AK35" i="1"/>
  <c r="AI36" i="1"/>
  <c r="AJ36" i="1"/>
  <c r="AK36" i="1"/>
  <c r="AI37" i="1"/>
  <c r="AJ37" i="1"/>
  <c r="AK37" i="1"/>
  <c r="AI38" i="1"/>
  <c r="AJ38" i="1"/>
  <c r="AK38" i="1"/>
  <c r="AI39" i="1"/>
  <c r="AJ39" i="1"/>
  <c r="O39" i="9" l="1"/>
  <c r="AG54" i="1" l="1"/>
  <c r="AF54" i="1"/>
  <c r="AE54" i="1"/>
  <c r="AG53" i="1"/>
  <c r="AF53" i="1"/>
  <c r="AE53" i="1"/>
  <c r="AG52" i="1"/>
  <c r="AF52" i="1"/>
  <c r="AE52" i="1"/>
  <c r="AG51" i="1"/>
  <c r="AF51" i="1"/>
  <c r="AE51" i="1"/>
  <c r="AG50" i="1"/>
  <c r="AF50" i="1"/>
  <c r="AE50" i="1"/>
  <c r="AG49" i="1"/>
  <c r="AF49" i="1"/>
  <c r="AE49" i="1"/>
  <c r="AG48" i="1"/>
  <c r="AF48" i="1"/>
  <c r="AE48" i="1"/>
  <c r="AG47" i="1"/>
  <c r="AF47" i="1"/>
  <c r="AE47" i="1"/>
  <c r="AG46" i="1"/>
  <c r="AE46" i="1"/>
  <c r="AG45" i="1"/>
  <c r="AE45" i="1"/>
  <c r="AF39" i="1"/>
  <c r="AE39" i="1"/>
  <c r="AG38" i="1"/>
  <c r="AF38" i="1"/>
  <c r="AE38" i="1"/>
  <c r="AG37" i="1"/>
  <c r="AF37" i="1"/>
  <c r="AE37" i="1"/>
  <c r="AG36" i="1"/>
  <c r="AF36" i="1"/>
  <c r="AE36" i="1"/>
  <c r="AG35" i="1"/>
  <c r="AF35" i="1"/>
  <c r="AE35" i="1"/>
  <c r="AG34" i="1"/>
  <c r="AF34" i="1"/>
  <c r="AE34" i="1"/>
  <c r="AG33" i="1"/>
  <c r="AF33" i="1"/>
  <c r="AE33" i="1"/>
  <c r="AG32" i="1"/>
  <c r="AF32" i="1"/>
  <c r="AE32" i="1"/>
  <c r="AG31" i="1"/>
  <c r="AF31" i="1"/>
  <c r="AE31" i="1"/>
  <c r="AG30" i="1"/>
  <c r="AF30" i="1"/>
  <c r="AE30" i="1"/>
  <c r="AG29" i="1"/>
  <c r="AF29" i="1"/>
  <c r="AE29" i="1"/>
  <c r="AG28" i="1"/>
  <c r="AF28" i="1"/>
  <c r="AE28" i="1"/>
  <c r="AG27" i="1"/>
  <c r="AF27" i="1"/>
  <c r="AE27" i="1"/>
  <c r="AG26" i="1"/>
  <c r="AF26" i="1"/>
  <c r="AE26" i="1"/>
  <c r="AG25" i="1"/>
  <c r="AF25" i="1"/>
  <c r="AE25" i="1"/>
  <c r="AG24" i="1"/>
  <c r="AF24" i="1"/>
  <c r="AE24" i="1"/>
  <c r="AG23" i="1"/>
  <c r="AF23" i="1"/>
  <c r="AE23" i="1"/>
  <c r="AG22" i="1"/>
  <c r="AF22" i="1"/>
  <c r="AE22" i="1"/>
  <c r="AG21" i="1"/>
  <c r="AF21" i="1"/>
  <c r="AE21" i="1"/>
  <c r="AG20" i="1"/>
  <c r="AF20" i="1"/>
  <c r="AE20" i="1"/>
  <c r="AG19" i="1"/>
  <c r="AF19" i="1"/>
  <c r="AE19" i="1"/>
  <c r="AG18" i="1"/>
  <c r="AF18" i="1"/>
  <c r="AE18" i="1"/>
  <c r="AG17" i="1"/>
  <c r="AF17" i="1"/>
  <c r="AG16" i="1"/>
  <c r="AF16" i="1"/>
  <c r="AF15" i="1"/>
  <c r="AF14" i="1"/>
  <c r="AF13" i="1"/>
  <c r="AH50" i="1" l="1"/>
  <c r="AH47" i="1"/>
  <c r="AH48" i="1"/>
  <c r="AH51" i="1"/>
  <c r="AH54" i="1"/>
  <c r="AH53" i="1"/>
  <c r="AH49" i="1"/>
  <c r="AH52" i="1"/>
  <c r="AH23" i="1"/>
  <c r="AH29" i="1"/>
  <c r="AH19" i="1"/>
  <c r="AI19" i="1" s="1"/>
  <c r="AH25" i="1"/>
  <c r="AH38" i="1"/>
  <c r="AH28" i="1"/>
  <c r="AH30" i="1"/>
  <c r="AH33" i="1"/>
  <c r="AH36" i="1"/>
  <c r="AH26" i="1"/>
  <c r="AH32" i="1"/>
  <c r="AH22" i="1"/>
  <c r="AJ22" i="1" s="1"/>
  <c r="AJ40" i="1" s="1"/>
  <c r="AH27" i="1"/>
  <c r="AH18" i="1"/>
  <c r="AI18" i="1" s="1"/>
  <c r="AH21" i="1"/>
  <c r="AI21" i="1" s="1"/>
  <c r="AH24" i="1"/>
  <c r="AH35" i="1"/>
  <c r="AH20" i="1"/>
  <c r="AI20" i="1" s="1"/>
  <c r="AH31" i="1"/>
  <c r="AH34" i="1"/>
  <c r="AH37" i="1"/>
  <c r="AE15" i="1" l="1"/>
  <c r="AG13" i="1"/>
  <c r="AE14" i="1" l="1"/>
  <c r="AH39" i="1"/>
  <c r="AF46" i="1"/>
  <c r="AF45" i="1"/>
  <c r="AE13" i="1"/>
  <c r="AG15" i="1"/>
  <c r="AE16" i="1"/>
  <c r="AE17" i="1" l="1"/>
  <c r="AG14" i="1"/>
  <c r="AG39" i="1"/>
  <c r="AK39" i="1" l="1"/>
  <c r="AH16" i="1"/>
  <c r="AH17" i="1"/>
  <c r="AI17" i="1" s="1"/>
  <c r="AI16" i="1" l="1"/>
  <c r="AK16" i="1"/>
  <c r="AH15" i="1"/>
  <c r="AK15" i="1" s="1"/>
  <c r="AH14" i="1"/>
  <c r="AI14" i="1" s="1"/>
  <c r="AI15" i="1"/>
  <c r="AK14" i="1"/>
  <c r="AH13" i="1" l="1"/>
  <c r="AK13" i="1" s="1"/>
  <c r="AK40" i="1" s="1"/>
  <c r="AK57" i="1" s="1"/>
  <c r="AK64" i="1" s="1"/>
  <c r="AH46" i="1"/>
  <c r="AI13" i="1" l="1"/>
  <c r="AJ46" i="1"/>
  <c r="AI40" i="1" l="1"/>
  <c r="AI57" i="1" s="1"/>
  <c r="AI64" i="1" s="1"/>
  <c r="AH40" i="1"/>
  <c r="AF40" i="1" l="1"/>
  <c r="AG40" i="1" l="1"/>
  <c r="AG57" i="1" s="1"/>
  <c r="AG64" i="1" s="1"/>
  <c r="AF55" i="1" l="1"/>
  <c r="AF57" i="1" s="1"/>
  <c r="AF64" i="1" s="1"/>
  <c r="AH45" i="1" l="1"/>
  <c r="AE40" i="1"/>
  <c r="AE57" i="1" s="1"/>
  <c r="AE64" i="1" s="1"/>
  <c r="AJ45" i="1" l="1"/>
  <c r="AH55" i="1"/>
  <c r="AH57" i="1" s="1"/>
  <c r="AH64" i="1" s="1"/>
  <c r="AJ55" i="1" l="1"/>
  <c r="AJ57" i="1" s="1"/>
  <c r="AJ64" i="1" s="1"/>
  <c r="DP28" i="12" l="1"/>
  <c r="CA9" i="12"/>
  <c r="BL8" i="12"/>
  <c r="AA21" i="12"/>
  <c r="R22" i="12"/>
  <c r="EA10" i="12"/>
  <c r="CR35" i="12"/>
  <c r="DQ25" i="12"/>
  <c r="DV12" i="12"/>
  <c r="CZ14" i="12"/>
  <c r="BY8" i="12"/>
  <c r="DK14" i="12"/>
  <c r="AJ19" i="12"/>
  <c r="AL29" i="12"/>
  <c r="Z13" i="12"/>
  <c r="EA27" i="12"/>
  <c r="DE16" i="12"/>
  <c r="CU25" i="12"/>
  <c r="DH29" i="12"/>
  <c r="AX9" i="12"/>
  <c r="AN8" i="12"/>
  <c r="CS29" i="12"/>
  <c r="DM27" i="12"/>
  <c r="CO7" i="12"/>
  <c r="DF26" i="12"/>
  <c r="DY34" i="12"/>
  <c r="DI10" i="12"/>
  <c r="AL14" i="12"/>
  <c r="BU11" i="12"/>
  <c r="DV24" i="12"/>
  <c r="R15" i="12"/>
  <c r="BQ9" i="12"/>
  <c r="DW3" i="12"/>
  <c r="DB28" i="12"/>
  <c r="DT32" i="12"/>
  <c r="CU29" i="12"/>
  <c r="AF25" i="12"/>
  <c r="AF7" i="12"/>
  <c r="CW42" i="12"/>
  <c r="CS15" i="12"/>
  <c r="AZ8" i="12"/>
  <c r="CN15" i="12"/>
  <c r="DJ8" i="12"/>
  <c r="DV22" i="12"/>
  <c r="EC32" i="12"/>
  <c r="DU11" i="12"/>
  <c r="BG7" i="12"/>
  <c r="CN10" i="12"/>
  <c r="CG12" i="12"/>
  <c r="AA17" i="12"/>
  <c r="DB30" i="12"/>
  <c r="CJ17" i="12"/>
  <c r="CR21" i="12"/>
  <c r="DP4" i="12"/>
  <c r="AF11" i="12"/>
  <c r="CF26" i="12"/>
  <c r="DV28" i="12"/>
  <c r="AO26" i="12"/>
  <c r="DB12" i="12"/>
  <c r="DE7" i="12"/>
  <c r="DD10" i="12"/>
  <c r="CY5" i="12"/>
  <c r="BR5" i="12"/>
  <c r="AC21" i="12"/>
  <c r="DY12" i="12"/>
  <c r="CG7" i="12"/>
  <c r="AG18" i="12"/>
  <c r="AE20" i="12"/>
  <c r="CF25" i="12"/>
  <c r="DK28" i="12"/>
  <c r="DR10" i="12"/>
  <c r="ED11" i="12"/>
  <c r="CK4" i="12"/>
  <c r="DJ27" i="12"/>
  <c r="DF19" i="12"/>
  <c r="DS4" i="12"/>
  <c r="CS13" i="12"/>
  <c r="DQ15" i="12"/>
  <c r="AK26" i="12"/>
  <c r="CW38" i="12"/>
  <c r="CT8" i="12"/>
  <c r="AT19" i="12"/>
  <c r="DP14" i="12"/>
  <c r="CU8" i="12"/>
  <c r="DM18" i="12"/>
  <c r="CK12" i="12"/>
  <c r="EB7" i="12"/>
  <c r="DV16" i="12"/>
  <c r="CZ27" i="12"/>
  <c r="Y23" i="12"/>
  <c r="CQ28" i="12"/>
  <c r="DM9" i="12"/>
  <c r="DR14" i="12"/>
  <c r="DK16" i="12"/>
  <c r="AV18" i="12"/>
  <c r="CK8" i="12"/>
  <c r="V22" i="12"/>
  <c r="S5" i="12"/>
  <c r="AD13" i="12"/>
  <c r="AH6" i="12"/>
  <c r="EF21" i="12"/>
  <c r="CN2" i="12"/>
  <c r="R18" i="12"/>
  <c r="DH26" i="12"/>
  <c r="CX16" i="12"/>
  <c r="DX10" i="12"/>
  <c r="AE4" i="12"/>
  <c r="V2" i="12"/>
  <c r="EF18" i="12"/>
  <c r="DE12" i="12"/>
  <c r="CA7" i="12"/>
  <c r="AN7" i="12"/>
  <c r="DB19" i="12"/>
  <c r="DR22" i="12"/>
  <c r="DH22" i="12"/>
  <c r="DX15" i="12"/>
  <c r="DM14" i="12"/>
  <c r="CX33" i="12"/>
  <c r="AR9" i="12"/>
  <c r="DB4" i="12"/>
  <c r="DL5" i="12"/>
  <c r="Q5" i="12"/>
  <c r="DI11" i="12"/>
  <c r="AW12" i="12"/>
  <c r="CT24" i="12"/>
  <c r="BP7" i="12"/>
  <c r="CT36" i="12"/>
  <c r="CL20" i="12"/>
  <c r="EB25" i="12"/>
  <c r="DM7" i="12"/>
  <c r="BE4" i="12"/>
  <c r="AQ8" i="12"/>
  <c r="EG31" i="12"/>
  <c r="CN14" i="12"/>
  <c r="BS8" i="12"/>
  <c r="AN4" i="12"/>
  <c r="CR18" i="12"/>
  <c r="CX10" i="12"/>
  <c r="DG5" i="12"/>
  <c r="EB29" i="12"/>
  <c r="DX19" i="12"/>
  <c r="CY32" i="12"/>
  <c r="EB33" i="12"/>
  <c r="DY16" i="12"/>
  <c r="CS33" i="12"/>
  <c r="AC23" i="12"/>
  <c r="CB8" i="12"/>
  <c r="AL27" i="12"/>
  <c r="S9" i="12"/>
  <c r="DL12" i="12"/>
  <c r="CT10" i="12"/>
  <c r="DU4" i="12"/>
  <c r="DE13" i="12"/>
  <c r="DD9" i="12"/>
  <c r="DF9" i="12"/>
  <c r="Y27" i="12"/>
  <c r="CH2" i="12"/>
  <c r="Q27" i="12"/>
  <c r="CT39" i="12"/>
  <c r="CT4" i="12"/>
  <c r="DX11" i="12"/>
  <c r="BQ2" i="12"/>
  <c r="DA8" i="12"/>
  <c r="EC33" i="12"/>
  <c r="DW28" i="12"/>
  <c r="EC10" i="12"/>
  <c r="AB28" i="12"/>
  <c r="DM23" i="12"/>
  <c r="DI2" i="12"/>
  <c r="CU5" i="12"/>
  <c r="AC15" i="12"/>
  <c r="AF28" i="12"/>
  <c r="CX40" i="12"/>
  <c r="AQ12" i="12"/>
  <c r="CS30" i="12"/>
  <c r="CO24" i="12"/>
  <c r="CY38" i="12"/>
  <c r="BO10" i="12"/>
  <c r="ED34" i="12"/>
  <c r="EG12" i="12"/>
  <c r="DB3" i="12"/>
  <c r="DV6" i="12"/>
  <c r="U22" i="12"/>
  <c r="DH13" i="12"/>
  <c r="DY7" i="12"/>
  <c r="AB19" i="12"/>
  <c r="CZ30" i="12"/>
  <c r="AH7" i="12"/>
  <c r="AZ2" i="12"/>
  <c r="CX37" i="12"/>
  <c r="Q10" i="12"/>
  <c r="DK2" i="12"/>
  <c r="CM5" i="12"/>
  <c r="DN11" i="12"/>
  <c r="CR15" i="12"/>
  <c r="CT16" i="12"/>
  <c r="CW24" i="12"/>
  <c r="CO22" i="12"/>
  <c r="AE2" i="12"/>
  <c r="EA14" i="12"/>
  <c r="DL8" i="12"/>
  <c r="DF23" i="12"/>
  <c r="CS25" i="12"/>
  <c r="X19" i="12"/>
  <c r="DS6" i="12"/>
  <c r="CD9" i="12"/>
  <c r="CR33" i="12"/>
  <c r="AB15" i="12"/>
  <c r="CI19" i="12"/>
  <c r="CS8" i="12"/>
  <c r="DC25" i="12"/>
  <c r="CF13" i="12"/>
  <c r="DQ30" i="12"/>
  <c r="CM25" i="12"/>
  <c r="CE21" i="12"/>
  <c r="W14" i="12"/>
  <c r="AD19" i="12"/>
  <c r="BH2" i="12"/>
  <c r="EB3" i="12"/>
  <c r="CY34" i="12"/>
  <c r="AE9" i="12"/>
  <c r="U6" i="12"/>
  <c r="CV14" i="12"/>
  <c r="AU14" i="12"/>
  <c r="CQ13" i="12"/>
  <c r="DF11" i="12"/>
  <c r="BZ5" i="12"/>
  <c r="BA10" i="12"/>
  <c r="AL28" i="12"/>
  <c r="AI13" i="12"/>
  <c r="DX33" i="12"/>
  <c r="CX32" i="12"/>
  <c r="R21" i="12"/>
  <c r="CW25" i="12"/>
  <c r="EF4" i="12"/>
  <c r="DT13" i="12"/>
  <c r="BN4" i="12"/>
  <c r="AX10" i="12"/>
  <c r="BU4" i="12"/>
  <c r="CC5" i="12"/>
  <c r="AA14" i="12"/>
  <c r="DK5" i="12"/>
  <c r="BM4" i="12"/>
  <c r="R12" i="12"/>
  <c r="BT10" i="12"/>
  <c r="DG19" i="12"/>
  <c r="EA4" i="12"/>
  <c r="DA15" i="12"/>
  <c r="DA4" i="12"/>
  <c r="AI21" i="12"/>
  <c r="AB9" i="12"/>
  <c r="AR3" i="12"/>
  <c r="BO7" i="12"/>
  <c r="R11" i="12"/>
  <c r="AA7" i="12"/>
  <c r="CD11" i="12"/>
  <c r="DS22" i="12"/>
  <c r="CU22" i="12"/>
  <c r="CF3" i="12"/>
  <c r="CD7" i="12"/>
  <c r="DX14" i="12"/>
  <c r="CX39" i="12"/>
  <c r="CV34" i="12"/>
  <c r="CR10" i="12"/>
  <c r="DI12" i="12"/>
  <c r="DC12" i="12"/>
  <c r="EE31" i="12"/>
  <c r="DL26" i="12"/>
  <c r="DP5" i="12"/>
  <c r="CK9" i="12"/>
  <c r="DJ18" i="12"/>
  <c r="EG13" i="12"/>
  <c r="BJ8" i="12"/>
  <c r="AE11" i="12"/>
  <c r="DQ10" i="12"/>
  <c r="DW34" i="12"/>
  <c r="CM28" i="12"/>
  <c r="AA27" i="12"/>
  <c r="AM5" i="12"/>
  <c r="AR23" i="12"/>
  <c r="CW39" i="12"/>
  <c r="CS7" i="12"/>
  <c r="DZ7" i="12"/>
  <c r="EE6" i="12"/>
  <c r="DC14" i="12"/>
  <c r="DK3" i="12"/>
  <c r="T16" i="12"/>
  <c r="AA19" i="12"/>
  <c r="DY3" i="12"/>
  <c r="CT17" i="12"/>
  <c r="U29" i="12"/>
  <c r="DT6" i="12"/>
  <c r="BV3" i="12"/>
  <c r="AW26" i="12"/>
  <c r="DE24" i="12"/>
  <c r="CU38" i="12"/>
  <c r="DZ28" i="12"/>
  <c r="AB29" i="12"/>
  <c r="CX14" i="12"/>
  <c r="BP8" i="12"/>
  <c r="AT3" i="12"/>
  <c r="DH25" i="12"/>
  <c r="R2" i="12"/>
  <c r="AS12" i="12"/>
  <c r="AP8" i="12"/>
  <c r="S3" i="12"/>
  <c r="AP9" i="12"/>
  <c r="DW30" i="12"/>
  <c r="CG19" i="12"/>
  <c r="DD21" i="12"/>
  <c r="CY12" i="12"/>
  <c r="AV13" i="12"/>
  <c r="DC3" i="12"/>
  <c r="CR23" i="12"/>
  <c r="DJ26" i="12"/>
  <c r="BY2" i="12"/>
  <c r="CC3" i="12"/>
  <c r="DG29" i="12"/>
  <c r="DH30" i="12"/>
  <c r="CV3" i="12"/>
  <c r="AJ24" i="12"/>
  <c r="EE32" i="12"/>
  <c r="DF24" i="12"/>
  <c r="V26" i="12"/>
  <c r="DY26" i="12"/>
  <c r="ED28" i="12"/>
  <c r="EF15" i="12"/>
  <c r="DV9" i="12"/>
  <c r="CZ18" i="12"/>
  <c r="CU7" i="12"/>
  <c r="DZ4" i="12"/>
  <c r="DX23" i="12"/>
  <c r="W17" i="12"/>
  <c r="S15" i="12"/>
  <c r="DK10" i="12"/>
  <c r="CY3" i="12"/>
  <c r="AK24" i="12"/>
  <c r="DW20" i="12"/>
  <c r="AM19" i="12"/>
  <c r="AL20" i="12"/>
  <c r="CX11" i="12"/>
  <c r="X22" i="12"/>
  <c r="DH18" i="12"/>
  <c r="CM20" i="12"/>
  <c r="W27" i="12"/>
  <c r="AW16" i="12"/>
  <c r="U20" i="12"/>
  <c r="BE11" i="12"/>
  <c r="CF18" i="12"/>
  <c r="AY6" i="12"/>
  <c r="DB27" i="12"/>
  <c r="CQ16" i="12"/>
  <c r="CH28" i="12"/>
  <c r="AM22" i="12"/>
  <c r="CZ11" i="12"/>
  <c r="CV33" i="12"/>
  <c r="BN3" i="12"/>
  <c r="CE5" i="12"/>
  <c r="X17" i="12"/>
  <c r="DH15" i="12"/>
  <c r="DQ11" i="12"/>
  <c r="DE19" i="12"/>
  <c r="T9" i="12"/>
  <c r="DA13" i="12"/>
  <c r="CE23" i="12"/>
  <c r="CL4" i="12"/>
  <c r="AH8" i="12"/>
  <c r="BE6" i="12"/>
  <c r="DY32" i="12"/>
  <c r="DS15" i="12"/>
  <c r="AF27" i="12"/>
  <c r="BG4" i="12"/>
  <c r="DH10" i="12"/>
  <c r="BN2" i="12"/>
  <c r="AT17" i="12"/>
  <c r="CN13" i="12"/>
  <c r="DZ14" i="12"/>
  <c r="AT16" i="12"/>
  <c r="CJ5" i="12"/>
  <c r="DN12" i="12"/>
  <c r="DY9" i="12"/>
  <c r="EB28" i="12"/>
  <c r="AM18" i="12"/>
  <c r="CD21" i="12"/>
  <c r="CM2" i="12"/>
  <c r="BO8" i="12"/>
  <c r="DF17" i="12"/>
  <c r="AH9" i="12"/>
  <c r="AM7" i="12"/>
  <c r="CL10" i="12"/>
  <c r="AI24" i="12"/>
  <c r="AK18" i="12"/>
  <c r="CY19" i="12"/>
  <c r="CT26" i="12"/>
  <c r="W24" i="12"/>
  <c r="EC18" i="12"/>
  <c r="DC19" i="12"/>
  <c r="CI2" i="12"/>
  <c r="EA15" i="12"/>
  <c r="DU3" i="12"/>
  <c r="DU20" i="12"/>
  <c r="BB2" i="12"/>
  <c r="DN29" i="12"/>
  <c r="DK9" i="12"/>
  <c r="AD18" i="12"/>
  <c r="CD24" i="12"/>
  <c r="CP13" i="12"/>
  <c r="R29" i="12"/>
  <c r="DI19" i="12"/>
  <c r="AV19" i="12"/>
  <c r="EA22" i="12"/>
  <c r="CR9" i="12"/>
  <c r="V28" i="12"/>
  <c r="DQ31" i="12"/>
  <c r="DH19" i="12"/>
  <c r="CT38" i="12"/>
  <c r="CV4" i="12"/>
  <c r="EF34" i="12"/>
  <c r="DS29" i="12"/>
  <c r="EG32" i="12"/>
  <c r="DF28" i="12"/>
  <c r="CP26" i="12"/>
  <c r="AB14" i="12"/>
  <c r="BK5" i="12"/>
  <c r="DV34" i="12"/>
  <c r="CX34" i="12"/>
  <c r="AC22" i="12"/>
  <c r="BM6" i="12"/>
  <c r="AC28" i="12"/>
  <c r="CW18" i="12"/>
  <c r="CY44" i="12"/>
  <c r="BR8" i="12"/>
  <c r="AB20" i="12"/>
  <c r="AS19" i="12"/>
  <c r="DW5" i="12"/>
  <c r="AI6" i="12"/>
  <c r="DV2" i="12"/>
  <c r="DI18" i="12"/>
  <c r="CV37" i="12"/>
  <c r="AW28" i="12"/>
  <c r="AU6" i="12"/>
  <c r="CQ14" i="12"/>
  <c r="DV15" i="12"/>
  <c r="Z10" i="12"/>
  <c r="CC2" i="12"/>
  <c r="BM11" i="12"/>
  <c r="DT23" i="12"/>
  <c r="DL15" i="12"/>
  <c r="AP2" i="12"/>
  <c r="CW17" i="12"/>
  <c r="CH18" i="12"/>
  <c r="EF28" i="12"/>
  <c r="DR26" i="12"/>
  <c r="AF29" i="12"/>
  <c r="DK34" i="12"/>
  <c r="BW8" i="12"/>
  <c r="DA17" i="12"/>
  <c r="S23" i="12"/>
  <c r="BP10" i="12"/>
  <c r="CQ10" i="12"/>
  <c r="BS4" i="12"/>
  <c r="EC14" i="12"/>
  <c r="AG29" i="12"/>
  <c r="DB21" i="12"/>
  <c r="AM16" i="12"/>
  <c r="DJ12" i="12"/>
  <c r="CI17" i="12"/>
  <c r="DH24" i="12"/>
  <c r="DU12" i="12"/>
  <c r="DZ2" i="12"/>
  <c r="DD16" i="12"/>
  <c r="CH27" i="12"/>
  <c r="AT12" i="12"/>
  <c r="CI20" i="12"/>
  <c r="CJ28" i="12"/>
  <c r="R3" i="12"/>
  <c r="W22" i="12"/>
  <c r="DK24" i="12"/>
  <c r="DR23" i="12"/>
  <c r="AN16" i="12"/>
  <c r="CN23" i="12"/>
  <c r="CD3" i="12"/>
  <c r="DU18" i="12"/>
  <c r="DF21" i="12"/>
  <c r="DA19" i="12"/>
  <c r="BW9" i="12"/>
  <c r="DG16" i="12"/>
  <c r="AM15" i="12"/>
  <c r="AG9" i="12"/>
  <c r="AU17" i="12"/>
  <c r="U8" i="12"/>
  <c r="CO10" i="12"/>
  <c r="BG2" i="12"/>
  <c r="X7" i="12"/>
  <c r="Y15" i="12"/>
  <c r="AC20" i="12"/>
  <c r="CE6" i="12"/>
  <c r="CN17" i="12"/>
  <c r="CP24" i="12"/>
  <c r="AA20" i="12"/>
  <c r="AM11" i="12"/>
  <c r="DN14" i="12"/>
  <c r="BC6" i="12"/>
  <c r="EC19" i="12"/>
  <c r="CV27" i="12"/>
  <c r="CV6" i="12"/>
  <c r="BG3" i="12"/>
  <c r="BX3" i="12"/>
  <c r="AO6" i="12"/>
  <c r="CV28" i="12"/>
  <c r="CG28" i="12"/>
  <c r="DC28" i="12"/>
  <c r="DO13" i="12"/>
  <c r="EG10" i="12"/>
  <c r="DF15" i="12"/>
  <c r="BV5" i="12"/>
  <c r="ED7" i="12"/>
  <c r="AP23" i="12"/>
  <c r="CV22" i="12"/>
  <c r="CC11" i="12"/>
  <c r="CU33" i="12"/>
  <c r="EG19" i="12"/>
  <c r="DQ12" i="12"/>
  <c r="AV27" i="12"/>
  <c r="CE15" i="12"/>
  <c r="AG22" i="12"/>
  <c r="AQ15" i="12"/>
  <c r="DG28" i="12"/>
  <c r="DL32" i="12"/>
  <c r="DB22" i="12"/>
  <c r="DN26" i="12"/>
  <c r="DS26" i="12"/>
  <c r="ED29" i="12"/>
  <c r="CU44" i="12"/>
  <c r="DG12" i="12"/>
  <c r="CJ9" i="12"/>
  <c r="DE17" i="12"/>
  <c r="CR20" i="12"/>
  <c r="DF29" i="12"/>
  <c r="CR8" i="12"/>
  <c r="CF23" i="12"/>
  <c r="DN23" i="12"/>
  <c r="DW6" i="12"/>
  <c r="DV4" i="12"/>
  <c r="Q9" i="12"/>
  <c r="DG11" i="12"/>
  <c r="AC19" i="12"/>
  <c r="DB17" i="12"/>
  <c r="CT44" i="12"/>
  <c r="BM3" i="12"/>
  <c r="DE18" i="12"/>
  <c r="BX8" i="12"/>
  <c r="CS26" i="12"/>
  <c r="EF33" i="12"/>
  <c r="CW28" i="12"/>
  <c r="BE7" i="12"/>
  <c r="AJ11" i="12"/>
  <c r="CU2" i="12"/>
  <c r="AK17" i="12"/>
  <c r="AW11" i="12"/>
  <c r="DW2" i="12"/>
  <c r="DL33" i="12"/>
  <c r="AF19" i="12"/>
  <c r="AG17" i="12"/>
  <c r="CU35" i="12"/>
  <c r="CG24" i="12"/>
  <c r="BS10" i="12"/>
  <c r="BZ9" i="12"/>
  <c r="BJ10" i="12"/>
  <c r="AK13" i="12"/>
  <c r="DT4" i="12"/>
  <c r="DU28" i="12"/>
  <c r="DG10" i="12"/>
  <c r="DA14" i="12"/>
  <c r="AQ26" i="12"/>
  <c r="T17" i="12"/>
  <c r="AW5" i="12"/>
  <c r="AD3" i="12"/>
  <c r="CY17" i="12"/>
  <c r="R9" i="12"/>
  <c r="CT43" i="12"/>
  <c r="CS41" i="12"/>
  <c r="DC5" i="12"/>
  <c r="BQ7" i="12"/>
  <c r="CV44" i="12"/>
  <c r="CE22" i="12"/>
  <c r="CY6" i="12"/>
  <c r="W9" i="12"/>
  <c r="DN9" i="12"/>
  <c r="DR7" i="12"/>
  <c r="BC5" i="12"/>
  <c r="DN31" i="12"/>
  <c r="AE25" i="12"/>
  <c r="AH12" i="12"/>
  <c r="EG5" i="12"/>
  <c r="R17" i="12"/>
  <c r="BI8" i="12"/>
  <c r="T19" i="12"/>
  <c r="EC4" i="12"/>
  <c r="AV22" i="12"/>
  <c r="CO2" i="12"/>
  <c r="AN19" i="12"/>
  <c r="BV6" i="12"/>
  <c r="DC29" i="12"/>
  <c r="DK15" i="12"/>
  <c r="DT5" i="12"/>
  <c r="AR6" i="12"/>
  <c r="CN8" i="12"/>
  <c r="AO19" i="12"/>
  <c r="AG26" i="12"/>
  <c r="CR16" i="12"/>
  <c r="DI6" i="12"/>
  <c r="CF5" i="12"/>
  <c r="EB10" i="12"/>
  <c r="CV39" i="12"/>
  <c r="AN10" i="12"/>
  <c r="CK28" i="12"/>
  <c r="AZ5" i="12"/>
  <c r="AA10" i="12"/>
  <c r="BR6" i="12"/>
  <c r="DT10" i="12"/>
  <c r="DR25" i="12"/>
  <c r="W2" i="12"/>
  <c r="R25" i="12"/>
  <c r="DL30" i="12"/>
  <c r="CX36" i="12"/>
  <c r="AF4" i="12"/>
  <c r="BU2" i="12"/>
  <c r="Z17" i="12"/>
  <c r="AV16" i="12"/>
  <c r="R13" i="12"/>
  <c r="BI2" i="12"/>
  <c r="AB3" i="12"/>
  <c r="DU34" i="12"/>
  <c r="DS7" i="12"/>
  <c r="AX3" i="12"/>
  <c r="EG23" i="12"/>
  <c r="AS6" i="12"/>
  <c r="EB16" i="12"/>
  <c r="DD7" i="12"/>
  <c r="BW7" i="12"/>
  <c r="W12" i="12"/>
  <c r="DV32" i="12"/>
  <c r="AF21" i="12"/>
  <c r="DY6" i="12"/>
  <c r="CI23" i="12"/>
  <c r="DL31" i="12"/>
  <c r="AL6" i="12"/>
  <c r="R26" i="12"/>
  <c r="CZ4" i="12"/>
  <c r="BT2" i="12"/>
  <c r="S10" i="12"/>
  <c r="CR7" i="12"/>
  <c r="DK27" i="12"/>
  <c r="AI5" i="12"/>
  <c r="CS42" i="12"/>
  <c r="CK5" i="12"/>
  <c r="BZ11" i="12"/>
  <c r="DF27" i="12"/>
  <c r="CS5" i="12"/>
  <c r="CB3" i="12"/>
  <c r="BB8" i="12"/>
  <c r="Q7" i="12"/>
  <c r="DY5" i="12"/>
  <c r="AS24" i="12"/>
  <c r="BZ4" i="12"/>
  <c r="AA24" i="12"/>
  <c r="AL11" i="12"/>
  <c r="BN6" i="12"/>
  <c r="BW6" i="12"/>
  <c r="DC22" i="12"/>
  <c r="DN8" i="12"/>
  <c r="EA24" i="12"/>
  <c r="AL8" i="12"/>
  <c r="AK7" i="12"/>
  <c r="EA19" i="12"/>
  <c r="AS3" i="12"/>
  <c r="AU16" i="12"/>
  <c r="DH11" i="12"/>
  <c r="DY8" i="12"/>
  <c r="CB5" i="12"/>
  <c r="DD4" i="12"/>
  <c r="DW27" i="12"/>
  <c r="CV10" i="12"/>
  <c r="BR3" i="12"/>
  <c r="X15" i="12"/>
  <c r="BI4" i="12"/>
  <c r="AR4" i="12"/>
  <c r="BU3" i="12"/>
  <c r="EE5" i="12"/>
  <c r="AK11" i="12"/>
  <c r="Q29" i="12"/>
  <c r="V23" i="12"/>
  <c r="DO12" i="12"/>
  <c r="DM11" i="12"/>
  <c r="DP20" i="12"/>
  <c r="DM28" i="12"/>
  <c r="AF20" i="12"/>
  <c r="CT29" i="12"/>
  <c r="DT12" i="12"/>
  <c r="AD20" i="12"/>
  <c r="DX31" i="12"/>
  <c r="DJ29" i="12"/>
  <c r="AP22" i="12"/>
  <c r="DC7" i="12"/>
  <c r="ED27" i="12"/>
  <c r="DW29" i="12"/>
  <c r="EC24" i="12"/>
  <c r="DI23" i="12"/>
  <c r="CX24" i="12"/>
  <c r="EG24" i="12"/>
  <c r="CP11" i="12"/>
  <c r="DS2" i="12"/>
  <c r="EG14" i="12"/>
  <c r="AO5" i="12"/>
  <c r="AD24" i="12"/>
  <c r="CO13" i="12"/>
  <c r="BZ8" i="12"/>
  <c r="EB26" i="12"/>
  <c r="Z26" i="12"/>
  <c r="CT34" i="12"/>
  <c r="AI23" i="12"/>
  <c r="CD15" i="12"/>
  <c r="DW23" i="12"/>
  <c r="CZ8" i="12"/>
  <c r="DI13" i="12"/>
  <c r="CP15" i="12"/>
  <c r="CD27" i="12"/>
  <c r="DT2" i="12"/>
  <c r="DX24" i="12"/>
  <c r="DF7" i="12"/>
  <c r="DJ22" i="12"/>
  <c r="AU15" i="12"/>
  <c r="EB20" i="12"/>
  <c r="R6" i="12"/>
  <c r="ED3" i="12"/>
  <c r="DP32" i="12"/>
  <c r="AH24" i="12"/>
  <c r="AA25" i="12"/>
  <c r="AO7" i="12"/>
  <c r="AD7" i="12"/>
  <c r="BU5" i="12"/>
  <c r="S24" i="12"/>
  <c r="AV15" i="12"/>
  <c r="ED6" i="12"/>
  <c r="AT4" i="12"/>
  <c r="Z7" i="12"/>
  <c r="BA8" i="12"/>
  <c r="EE24" i="12"/>
  <c r="CO8" i="12"/>
  <c r="CN18" i="12"/>
  <c r="DJ17" i="12"/>
  <c r="Y18" i="12"/>
  <c r="AB18" i="12"/>
  <c r="DP27" i="12"/>
  <c r="CT3" i="12"/>
  <c r="W13" i="12"/>
  <c r="DJ34" i="12"/>
  <c r="DY13" i="12"/>
  <c r="U23" i="12"/>
  <c r="AQ28" i="12"/>
  <c r="DM33" i="12"/>
  <c r="CF10" i="12"/>
  <c r="CZ12" i="12"/>
  <c r="BV8" i="12"/>
  <c r="CW31" i="12"/>
  <c r="CF22" i="12"/>
  <c r="AT14" i="12"/>
  <c r="ED15" i="12"/>
  <c r="DY28" i="12"/>
  <c r="AA26" i="12"/>
  <c r="Q23" i="12"/>
  <c r="AC11" i="12"/>
  <c r="BO5" i="12"/>
  <c r="DN16" i="12"/>
  <c r="CX4" i="12"/>
  <c r="CQ17" i="12"/>
  <c r="AG23" i="12"/>
  <c r="DW33" i="12"/>
  <c r="T22" i="12"/>
  <c r="CN9" i="12"/>
  <c r="EC12" i="12"/>
  <c r="DV17" i="12"/>
  <c r="AM10" i="12"/>
  <c r="AL23" i="12"/>
  <c r="AU26" i="12"/>
  <c r="CQ8" i="12"/>
  <c r="BD9" i="12"/>
  <c r="DD2" i="12"/>
  <c r="DK23" i="12"/>
  <c r="CY21" i="12"/>
  <c r="DW25" i="12"/>
  <c r="DW14" i="12"/>
  <c r="EG28" i="12"/>
  <c r="Z25" i="12"/>
  <c r="DA29" i="12"/>
  <c r="AI18" i="12"/>
  <c r="AS9" i="12"/>
  <c r="AA29" i="12"/>
  <c r="AI16" i="12"/>
  <c r="DF12" i="12"/>
  <c r="CP7" i="12"/>
  <c r="DO8" i="12"/>
  <c r="CV12" i="12"/>
  <c r="CT35" i="12"/>
  <c r="AS27" i="12"/>
  <c r="DW22" i="12"/>
  <c r="CZ2" i="12"/>
  <c r="AO4" i="12"/>
  <c r="DG8" i="12"/>
  <c r="BX6" i="12"/>
  <c r="DF25" i="12"/>
  <c r="EE26" i="12"/>
  <c r="CY23" i="12"/>
  <c r="EA8" i="12"/>
  <c r="CX7" i="12"/>
  <c r="AK21" i="12"/>
  <c r="CD2" i="12"/>
  <c r="S16" i="12"/>
  <c r="AZ9" i="12"/>
  <c r="DF2" i="12"/>
  <c r="T11" i="12"/>
  <c r="CS10" i="12"/>
  <c r="AF9" i="12"/>
  <c r="AH5" i="12"/>
  <c r="DT7" i="12"/>
  <c r="CL28" i="12"/>
  <c r="CS23" i="12"/>
  <c r="DX30" i="12"/>
  <c r="Z16" i="12"/>
  <c r="BU8" i="12"/>
  <c r="EB11" i="12"/>
  <c r="AY11" i="12"/>
  <c r="DR12" i="12"/>
  <c r="S6" i="12"/>
  <c r="CA6" i="12"/>
  <c r="AS2" i="12"/>
  <c r="BB9" i="12"/>
  <c r="CT27" i="12"/>
  <c r="AB27" i="12"/>
  <c r="AT23" i="12"/>
  <c r="DH27" i="12"/>
  <c r="CQ24" i="12"/>
  <c r="AD15" i="12"/>
  <c r="AK10" i="12"/>
  <c r="DJ7" i="12"/>
  <c r="Z18" i="12"/>
  <c r="BN8" i="12"/>
  <c r="DU23" i="12"/>
  <c r="CO12" i="12"/>
  <c r="Y7" i="12"/>
  <c r="BA6" i="12"/>
  <c r="DK12" i="12"/>
  <c r="AB12" i="12"/>
  <c r="AD26" i="12"/>
  <c r="DR21" i="12"/>
  <c r="DA12" i="12"/>
  <c r="W11" i="12"/>
  <c r="DE26" i="12"/>
  <c r="DV11" i="12"/>
  <c r="AR2" i="12"/>
  <c r="BF2" i="12"/>
  <c r="X10" i="12"/>
  <c r="BB10" i="12"/>
  <c r="AF5" i="12"/>
  <c r="U21" i="12"/>
  <c r="AW15" i="12"/>
  <c r="AA13" i="12"/>
  <c r="EF29" i="12"/>
  <c r="BD2" i="12"/>
  <c r="AI4" i="12"/>
  <c r="CW14" i="12"/>
  <c r="AX4" i="12"/>
  <c r="DQ26" i="12"/>
  <c r="AO14" i="12"/>
  <c r="CH26" i="12"/>
  <c r="CY31" i="12"/>
  <c r="V27" i="12"/>
  <c r="EE20" i="12"/>
  <c r="DY11" i="12"/>
  <c r="BR2" i="12"/>
  <c r="AP15" i="12"/>
  <c r="ED23" i="12"/>
  <c r="CS24" i="12"/>
  <c r="CU3" i="12"/>
  <c r="DK20" i="12"/>
  <c r="AA3" i="12"/>
  <c r="DO15" i="12"/>
  <c r="CF8" i="12"/>
  <c r="CF27" i="12"/>
  <c r="DZ17" i="12"/>
  <c r="Z5" i="12"/>
  <c r="AF6" i="12"/>
  <c r="AW6" i="12"/>
  <c r="DN7" i="12"/>
  <c r="CZ10" i="12"/>
  <c r="CH16" i="12"/>
  <c r="CA8" i="12"/>
  <c r="EB22" i="12"/>
  <c r="CY2" i="12"/>
  <c r="EC20" i="12"/>
  <c r="DZ6" i="12"/>
  <c r="CO28" i="12"/>
  <c r="CS21" i="12"/>
  <c r="EB30" i="12"/>
  <c r="CE14" i="12"/>
  <c r="EB23" i="12"/>
  <c r="AW18" i="12"/>
  <c r="DR6" i="12"/>
  <c r="AQ3" i="12"/>
  <c r="CU10" i="12"/>
  <c r="U7" i="12"/>
  <c r="BD4" i="12"/>
  <c r="EA23" i="12"/>
  <c r="DC26" i="12"/>
  <c r="AB26" i="12"/>
  <c r="CW30" i="12"/>
  <c r="BX11" i="12"/>
  <c r="CD28" i="12"/>
  <c r="DL10" i="12"/>
  <c r="AL10" i="12"/>
  <c r="CL12" i="12"/>
  <c r="DZ21" i="12"/>
  <c r="DB7" i="12"/>
  <c r="BK11" i="12"/>
  <c r="W20" i="12"/>
  <c r="BW11" i="12"/>
  <c r="AG13" i="12"/>
  <c r="DS3" i="12"/>
  <c r="ED26" i="12"/>
  <c r="BM9" i="12"/>
  <c r="CH3" i="12"/>
  <c r="DR30" i="12"/>
  <c r="BI3" i="12"/>
  <c r="U17" i="12"/>
  <c r="BL11" i="12"/>
  <c r="AH15" i="12"/>
  <c r="CQ21" i="12"/>
  <c r="CB10" i="12"/>
  <c r="BB6" i="12"/>
  <c r="EF25" i="12"/>
  <c r="DI9" i="12"/>
  <c r="AW9" i="12"/>
  <c r="AF3" i="12"/>
  <c r="CR27" i="12"/>
  <c r="BG5" i="12"/>
  <c r="EE4" i="12"/>
  <c r="R24" i="12"/>
  <c r="CG21" i="12"/>
  <c r="DU16" i="12"/>
  <c r="DU29" i="12"/>
  <c r="BQ11" i="12"/>
  <c r="CN25" i="12"/>
  <c r="CE18" i="12"/>
  <c r="AJ20" i="12"/>
  <c r="DT29" i="12"/>
  <c r="BM7" i="12"/>
  <c r="AP4" i="12"/>
  <c r="DJ14" i="12"/>
  <c r="CY33" i="12"/>
  <c r="CU16" i="12"/>
  <c r="EB19" i="12"/>
  <c r="BH4" i="12"/>
  <c r="AR10" i="12"/>
  <c r="Q28" i="12"/>
  <c r="AK14" i="12"/>
  <c r="DP11" i="12"/>
  <c r="DM26" i="12"/>
  <c r="AS11" i="12"/>
  <c r="AL19" i="12"/>
  <c r="DO27" i="12"/>
  <c r="CQ18" i="12"/>
  <c r="AH13" i="12"/>
  <c r="BI6" i="12"/>
  <c r="CC8" i="12"/>
  <c r="DW16" i="12"/>
  <c r="DV8" i="12"/>
  <c r="Y8" i="12"/>
  <c r="W23" i="12"/>
  <c r="DO11" i="12"/>
  <c r="CW12" i="12"/>
  <c r="AQ18" i="12"/>
  <c r="EC11" i="12"/>
  <c r="T28" i="12"/>
  <c r="CX15" i="12"/>
  <c r="CA5" i="12"/>
  <c r="AH17" i="12"/>
  <c r="AQ23" i="12"/>
  <c r="BV11" i="12"/>
  <c r="DG25" i="12"/>
  <c r="BI5" i="12"/>
  <c r="DY4" i="12"/>
  <c r="DK13" i="12"/>
  <c r="BY4" i="12"/>
  <c r="CS14" i="12"/>
  <c r="DX18" i="12"/>
  <c r="DG30" i="12"/>
  <c r="AJ21" i="12"/>
  <c r="DZ34" i="12"/>
  <c r="DC8" i="12"/>
  <c r="DD13" i="12"/>
  <c r="DA28" i="12"/>
  <c r="W16" i="12"/>
  <c r="AL18" i="12"/>
  <c r="AO9" i="12"/>
  <c r="BK8" i="12"/>
  <c r="BZ3" i="12"/>
  <c r="DP25" i="12"/>
  <c r="ED21" i="12"/>
  <c r="AW17" i="12"/>
  <c r="T5" i="12"/>
  <c r="DJ11" i="12"/>
  <c r="AE19" i="12"/>
  <c r="AJ12" i="12"/>
  <c r="DQ13" i="12"/>
  <c r="CU12" i="12"/>
  <c r="X4" i="12"/>
  <c r="EF10" i="12"/>
  <c r="DZ20" i="12"/>
  <c r="AC29" i="12"/>
  <c r="BP3" i="12"/>
  <c r="AW27" i="12"/>
  <c r="EC22" i="12"/>
  <c r="AO17" i="12"/>
  <c r="DG14" i="12"/>
  <c r="CD16" i="12"/>
  <c r="CH21" i="12"/>
  <c r="CW27" i="12"/>
  <c r="CU11" i="12"/>
  <c r="DM6" i="12"/>
  <c r="BC10" i="12"/>
  <c r="CG6" i="12"/>
  <c r="R10" i="12"/>
  <c r="DX27" i="12"/>
  <c r="DJ30" i="12"/>
  <c r="BT9" i="12"/>
  <c r="BH9" i="12"/>
  <c r="CB2" i="12"/>
  <c r="CR26" i="12"/>
  <c r="DK19" i="12"/>
  <c r="BL5" i="12"/>
  <c r="BH11" i="12"/>
  <c r="CL9" i="12"/>
  <c r="CW43" i="12"/>
  <c r="CW6" i="12"/>
  <c r="AF18" i="12"/>
  <c r="DK22" i="12"/>
  <c r="EB27" i="12"/>
  <c r="AQ22" i="12"/>
  <c r="DS14" i="12"/>
  <c r="EE22" i="12"/>
  <c r="CS17" i="12"/>
  <c r="AJ4" i="12"/>
  <c r="DN5" i="12"/>
  <c r="EB15" i="12"/>
  <c r="AP26" i="12"/>
  <c r="DO25" i="12"/>
  <c r="AR25" i="12"/>
  <c r="BF8" i="12"/>
  <c r="BX5" i="12"/>
  <c r="BS5" i="12"/>
  <c r="BL9" i="12"/>
  <c r="AP24" i="12"/>
  <c r="AU11" i="12"/>
  <c r="BB4" i="12"/>
  <c r="AP18" i="12"/>
  <c r="EG34" i="12"/>
  <c r="CC9" i="12"/>
  <c r="CJ12" i="12"/>
  <c r="AC17" i="12"/>
  <c r="AG28" i="12"/>
  <c r="DA30" i="12"/>
  <c r="DN20" i="12"/>
  <c r="DR18" i="12"/>
  <c r="AT20" i="12"/>
  <c r="CY39" i="12"/>
  <c r="CK25" i="12"/>
  <c r="AN14" i="12"/>
  <c r="AO11" i="12"/>
  <c r="DA6" i="12"/>
  <c r="AV10" i="12"/>
  <c r="AF12" i="12"/>
  <c r="DC9" i="12"/>
  <c r="EF24" i="12"/>
  <c r="AV21" i="12"/>
  <c r="DB11" i="12"/>
  <c r="EC23" i="12"/>
  <c r="AD6" i="12"/>
  <c r="EC29" i="12"/>
  <c r="DD23" i="12"/>
  <c r="BQ3" i="12"/>
  <c r="CM18" i="12"/>
  <c r="AC10" i="12"/>
  <c r="AG27" i="12"/>
  <c r="DF13" i="12"/>
  <c r="U15" i="12"/>
  <c r="CT31" i="12"/>
  <c r="BJ4" i="12"/>
  <c r="CQ6" i="12"/>
  <c r="CX43" i="12"/>
  <c r="DA22" i="12"/>
  <c r="DH5" i="12"/>
  <c r="DH14" i="12"/>
  <c r="DG15" i="12"/>
  <c r="CE19" i="12"/>
  <c r="CF15" i="12"/>
  <c r="CS27" i="12"/>
  <c r="DM5" i="12"/>
  <c r="CW35" i="12"/>
  <c r="DX13" i="12"/>
  <c r="BU10" i="12"/>
  <c r="CP5" i="12"/>
  <c r="DH17" i="12"/>
  <c r="Y26" i="12"/>
  <c r="AW22" i="12"/>
  <c r="AH4" i="12"/>
  <c r="CA3" i="12"/>
  <c r="AN12" i="12"/>
  <c r="CU40" i="12"/>
  <c r="CL8" i="12"/>
  <c r="U3" i="12"/>
  <c r="CO15" i="12"/>
  <c r="AI10" i="12"/>
  <c r="AJ29" i="12"/>
  <c r="Z4" i="12"/>
  <c r="X2" i="12"/>
  <c r="DD6" i="12"/>
  <c r="Y6" i="12"/>
  <c r="CS43" i="12"/>
  <c r="X28" i="12"/>
  <c r="DY30" i="12"/>
  <c r="DV31" i="12"/>
  <c r="EF20" i="12"/>
  <c r="R19" i="12"/>
  <c r="CS19" i="12"/>
  <c r="AB11" i="12"/>
  <c r="BE9" i="12"/>
  <c r="AU5" i="12"/>
  <c r="CH24" i="12"/>
  <c r="R20" i="12"/>
  <c r="BK2" i="12"/>
  <c r="BV4" i="12"/>
  <c r="CN6" i="12"/>
  <c r="DY20" i="12"/>
  <c r="DT28" i="12"/>
  <c r="CZ23" i="12"/>
  <c r="CC10" i="12"/>
  <c r="DU10" i="12"/>
  <c r="AG25" i="12"/>
  <c r="BJ5" i="12"/>
  <c r="BX7" i="12"/>
  <c r="CB9" i="12"/>
  <c r="W19" i="12"/>
  <c r="DM20" i="12"/>
  <c r="CN12" i="12"/>
  <c r="DS21" i="12"/>
  <c r="DB23" i="12"/>
  <c r="DW7" i="12"/>
  <c r="BG9" i="12"/>
  <c r="DI21" i="12"/>
  <c r="AX6" i="12"/>
  <c r="AE3" i="12"/>
  <c r="DL22" i="12"/>
  <c r="Q15" i="12"/>
  <c r="DR33" i="12"/>
  <c r="DL18" i="12"/>
  <c r="CK6" i="12"/>
  <c r="CV5" i="12"/>
  <c r="DL3" i="12"/>
  <c r="AG6" i="12"/>
  <c r="DB10" i="12"/>
  <c r="EF8" i="12"/>
  <c r="DR11" i="12"/>
  <c r="DX17" i="12"/>
  <c r="EA2" i="12"/>
  <c r="DT26" i="12"/>
  <c r="CY41" i="12"/>
  <c r="DN33" i="12"/>
  <c r="EA21" i="12"/>
  <c r="W15" i="12"/>
  <c r="AN5" i="12"/>
  <c r="CZ19" i="12"/>
  <c r="CL21" i="12"/>
  <c r="CG15" i="12"/>
  <c r="AJ26" i="12"/>
  <c r="DB29" i="12"/>
  <c r="AQ27" i="12"/>
  <c r="DG3" i="12"/>
  <c r="W18" i="12"/>
  <c r="AD17" i="12"/>
  <c r="DE25" i="12"/>
  <c r="AJ6" i="12"/>
  <c r="CL18" i="12"/>
  <c r="DT30" i="12"/>
  <c r="AK29" i="12"/>
  <c r="AQ14" i="12"/>
  <c r="CJ22" i="12"/>
  <c r="CL6" i="12"/>
  <c r="CK26" i="12"/>
  <c r="AC8" i="12"/>
  <c r="DR3" i="12"/>
  <c r="Y29" i="12"/>
  <c r="Z22" i="12"/>
  <c r="BY11" i="12"/>
  <c r="S25" i="12"/>
  <c r="CW33" i="12"/>
  <c r="AH11" i="12"/>
  <c r="DK6" i="12"/>
  <c r="DB25" i="12"/>
  <c r="AQ2" i="12"/>
  <c r="AS23" i="12"/>
  <c r="Q16" i="12"/>
  <c r="DR34" i="12"/>
  <c r="AW13" i="12"/>
  <c r="DS12" i="12"/>
  <c r="BP9" i="12"/>
  <c r="AA16" i="12"/>
  <c r="CU4" i="12"/>
  <c r="DU24" i="12"/>
  <c r="AG8" i="12"/>
  <c r="CI12" i="12"/>
  <c r="CT11" i="12"/>
  <c r="AR28" i="12"/>
  <c r="CR36" i="12"/>
  <c r="BG10" i="12"/>
  <c r="CF14" i="12"/>
  <c r="DH16" i="12"/>
  <c r="CF17" i="12"/>
  <c r="U24" i="12"/>
  <c r="AN24" i="12"/>
  <c r="EG18" i="12"/>
  <c r="Y19" i="12"/>
  <c r="CS34" i="12"/>
  <c r="DZ25" i="12"/>
  <c r="AS22" i="12"/>
  <c r="CX41" i="12"/>
  <c r="CT30" i="12"/>
  <c r="DO14" i="12"/>
  <c r="R8" i="12"/>
  <c r="Z14" i="12"/>
  <c r="EC17" i="12"/>
  <c r="AF17" i="12"/>
  <c r="AI19" i="12"/>
  <c r="BF7" i="12"/>
  <c r="M2" i="12"/>
  <c r="Y25" i="12"/>
  <c r="AG19" i="12"/>
  <c r="AA22" i="12"/>
  <c r="AW29" i="12"/>
  <c r="AA23" i="12"/>
  <c r="CT20" i="12"/>
  <c r="V17" i="12"/>
  <c r="DY15" i="12"/>
  <c r="AD12" i="12"/>
  <c r="Y22" i="12"/>
  <c r="CO20" i="12"/>
  <c r="EF27" i="12"/>
  <c r="DY31" i="12"/>
  <c r="AG4" i="12"/>
  <c r="DZ27" i="12"/>
  <c r="CY20" i="12"/>
  <c r="R4" i="12"/>
  <c r="BP5" i="12"/>
  <c r="Q4" i="12"/>
  <c r="EA31" i="12"/>
  <c r="DO10" i="12"/>
  <c r="S8" i="12"/>
  <c r="DP34" i="12"/>
  <c r="DT27" i="12"/>
  <c r="DD15" i="12"/>
  <c r="BF3" i="12"/>
  <c r="R16" i="12"/>
  <c r="CT41" i="12"/>
  <c r="BC11" i="12"/>
  <c r="DP9" i="12"/>
  <c r="S26" i="12"/>
  <c r="DZ12" i="12"/>
  <c r="CT5" i="12"/>
  <c r="DY23" i="12"/>
  <c r="AV6" i="12"/>
  <c r="CM23" i="12"/>
  <c r="CM12" i="12"/>
  <c r="DD18" i="12"/>
  <c r="AC5" i="12"/>
  <c r="AL2" i="12"/>
  <c r="DX20" i="12"/>
  <c r="W7" i="12"/>
  <c r="AG2" i="12"/>
  <c r="CX25" i="12"/>
  <c r="BC7" i="12"/>
  <c r="CK14" i="12"/>
  <c r="DN6" i="12"/>
  <c r="CS20" i="12"/>
  <c r="S11" i="12"/>
  <c r="DQ28" i="12"/>
  <c r="CE2" i="12"/>
  <c r="ED4" i="12"/>
  <c r="BP11" i="12"/>
  <c r="EG6" i="12"/>
  <c r="BW10" i="12"/>
  <c r="CQ7" i="12"/>
  <c r="CJ3" i="12"/>
  <c r="AV5" i="12"/>
  <c r="AI28" i="12"/>
  <c r="AJ2" i="12"/>
  <c r="Z19" i="12"/>
  <c r="CZ16" i="12"/>
  <c r="CY24" i="12"/>
  <c r="AP5" i="12"/>
  <c r="AO13" i="12"/>
  <c r="DO29" i="12"/>
  <c r="DL17" i="12"/>
  <c r="CE13" i="12"/>
  <c r="AR12" i="12"/>
  <c r="CD19" i="12"/>
  <c r="DI22" i="12"/>
  <c r="CU39" i="12"/>
  <c r="AQ29" i="12"/>
  <c r="DZ10" i="12"/>
  <c r="DD12" i="12"/>
  <c r="EE3" i="12"/>
  <c r="CT15" i="12"/>
  <c r="AH14" i="12"/>
  <c r="DD19" i="12"/>
  <c r="BO9" i="12"/>
  <c r="CR43" i="12"/>
  <c r="BN11" i="12"/>
  <c r="DK4" i="12"/>
  <c r="BC4" i="12"/>
  <c r="CJ10" i="12"/>
  <c r="CT6" i="12"/>
  <c r="U5" i="12"/>
  <c r="DY25" i="12"/>
  <c r="BR4" i="12"/>
  <c r="DW19" i="12"/>
  <c r="EF12" i="12"/>
  <c r="AL22" i="12"/>
  <c r="CG18" i="12"/>
  <c r="DO20" i="12"/>
  <c r="BQ4" i="12"/>
  <c r="AV8" i="12"/>
  <c r="CL24" i="12"/>
  <c r="AW25" i="12"/>
  <c r="EA30" i="12"/>
  <c r="CZ5" i="12"/>
  <c r="Q6" i="12"/>
  <c r="BS3" i="12"/>
  <c r="BA4" i="12"/>
  <c r="CT7" i="12"/>
  <c r="CU18" i="12"/>
  <c r="CM6" i="12"/>
  <c r="ED25" i="12"/>
  <c r="CD22" i="12"/>
  <c r="AH20" i="12"/>
  <c r="DQ17" i="12"/>
  <c r="CW5" i="12"/>
  <c r="DK18" i="12"/>
  <c r="DW4" i="12"/>
  <c r="CV41" i="12"/>
  <c r="U9" i="12"/>
  <c r="CT13" i="12"/>
  <c r="CV17" i="12"/>
  <c r="DV14" i="12"/>
  <c r="AJ16" i="12"/>
  <c r="AH27" i="12"/>
  <c r="EA20" i="12"/>
  <c r="DQ22" i="12"/>
  <c r="DE30" i="12"/>
  <c r="DH12" i="12"/>
  <c r="CQ27" i="12"/>
  <c r="BS6" i="12"/>
  <c r="CL16" i="12"/>
  <c r="DD14" i="12"/>
  <c r="AI9" i="12"/>
  <c r="AI22" i="12"/>
  <c r="EA5" i="12"/>
  <c r="Q22" i="12"/>
  <c r="CR5" i="12"/>
  <c r="DE9" i="12"/>
  <c r="BP4" i="12"/>
  <c r="DZ5" i="12"/>
  <c r="AK12" i="12"/>
  <c r="BJ9" i="12"/>
  <c r="EE23" i="12"/>
  <c r="V15" i="12"/>
  <c r="CM14" i="12"/>
  <c r="AS8" i="12"/>
  <c r="W5" i="12"/>
  <c r="DU2" i="12"/>
  <c r="DK21" i="12"/>
  <c r="ED24" i="12"/>
  <c r="CM15" i="12"/>
  <c r="AH28" i="12"/>
  <c r="CW8" i="12"/>
  <c r="AO16" i="12"/>
  <c r="DO19" i="12"/>
  <c r="Q24" i="12"/>
  <c r="DT3" i="12"/>
  <c r="ED2" i="12"/>
  <c r="DZ11" i="12"/>
  <c r="AR20" i="12"/>
  <c r="AI8" i="12"/>
  <c r="AP11" i="12"/>
  <c r="CG13" i="12"/>
  <c r="DH7" i="12"/>
  <c r="DD20" i="12"/>
  <c r="AK28" i="12"/>
  <c r="AC7" i="12"/>
  <c r="BO2" i="12"/>
  <c r="DM2" i="12"/>
  <c r="V18" i="12"/>
  <c r="AE21" i="12"/>
  <c r="CJ2" i="12"/>
  <c r="DS31" i="12"/>
  <c r="DL25" i="12"/>
  <c r="AB5" i="12"/>
  <c r="DE8" i="12"/>
  <c r="AT2" i="12"/>
  <c r="AC26" i="12"/>
  <c r="BK6" i="12"/>
  <c r="AK6" i="12"/>
  <c r="AS14" i="12"/>
  <c r="CR14" i="12"/>
  <c r="X16" i="12"/>
  <c r="CZ20" i="12"/>
  <c r="EE17" i="12"/>
  <c r="DA27" i="12"/>
  <c r="AI17" i="12"/>
  <c r="AN29" i="12"/>
  <c r="DA9" i="12"/>
  <c r="EC9" i="12"/>
  <c r="BD6" i="12"/>
  <c r="DV30" i="12"/>
  <c r="EA6" i="12"/>
  <c r="DR29" i="12"/>
  <c r="DJ31" i="12"/>
  <c r="CU41" i="12"/>
  <c r="AF14" i="12"/>
  <c r="DN15" i="12"/>
  <c r="CT42" i="12"/>
  <c r="DQ34" i="12"/>
  <c r="S7" i="12"/>
  <c r="AW23" i="12"/>
  <c r="AM13" i="12"/>
  <c r="AH19" i="12"/>
  <c r="CN5" i="12"/>
  <c r="CD12" i="12"/>
  <c r="CJ7" i="12"/>
  <c r="EG2" i="12"/>
  <c r="CY16" i="12"/>
  <c r="AG24" i="12"/>
  <c r="DN25" i="12"/>
  <c r="CO23" i="12"/>
  <c r="DM12" i="12"/>
  <c r="DC13" i="12"/>
  <c r="AR22" i="12"/>
  <c r="CC6" i="12"/>
  <c r="AJ14" i="12"/>
  <c r="CW2" i="12"/>
  <c r="DB6" i="12"/>
  <c r="Y10" i="12"/>
  <c r="DP3" i="12"/>
  <c r="AU4" i="12"/>
  <c r="CM26" i="12"/>
  <c r="ED17" i="12"/>
  <c r="EG21" i="12"/>
  <c r="DR17" i="12"/>
  <c r="X6" i="12"/>
  <c r="EB17" i="12"/>
  <c r="CT14" i="12"/>
  <c r="S13" i="12"/>
  <c r="DS33" i="12"/>
  <c r="DD17" i="12"/>
  <c r="CX9" i="12"/>
  <c r="AA11" i="12"/>
  <c r="DS30" i="12"/>
  <c r="CV8" i="12"/>
  <c r="CK18" i="12"/>
  <c r="EB13" i="12"/>
  <c r="AQ7" i="12"/>
  <c r="CG5" i="12"/>
  <c r="AO24" i="12"/>
  <c r="AZ4" i="12"/>
  <c r="AL17" i="12"/>
  <c r="DP17" i="12"/>
  <c r="BH7" i="12"/>
  <c r="T29" i="12"/>
  <c r="DP31" i="12"/>
  <c r="EC6" i="12"/>
  <c r="DO2" i="12"/>
  <c r="EB4" i="12"/>
  <c r="DL34" i="12"/>
  <c r="ED31" i="12"/>
  <c r="CO3" i="12"/>
  <c r="AN15" i="12"/>
  <c r="V5" i="12"/>
  <c r="AK20" i="12"/>
  <c r="DM3" i="12"/>
  <c r="AO20" i="12"/>
  <c r="CJ24" i="12"/>
  <c r="DB13" i="12"/>
  <c r="DU5" i="12"/>
  <c r="CG23" i="12"/>
  <c r="AW7" i="12"/>
  <c r="CV2" i="12"/>
  <c r="CV13" i="12"/>
  <c r="CL5" i="12"/>
  <c r="EE16" i="12"/>
  <c r="CY35" i="12"/>
  <c r="CG22" i="12"/>
  <c r="AV12" i="12"/>
  <c r="CM22" i="12"/>
  <c r="AN25" i="12"/>
  <c r="DT18" i="12"/>
  <c r="AF15" i="12"/>
  <c r="AJ5" i="12"/>
  <c r="EC7" i="12"/>
  <c r="AM9" i="12"/>
  <c r="AE14" i="12"/>
  <c r="X5" i="12"/>
  <c r="DK31" i="12"/>
  <c r="CI16" i="12"/>
  <c r="CS31" i="12"/>
  <c r="AV20" i="12"/>
  <c r="AS10" i="12"/>
  <c r="T15" i="12"/>
  <c r="CL3" i="12"/>
  <c r="BL10" i="12"/>
  <c r="AN2" i="12"/>
  <c r="DL20" i="12"/>
  <c r="DG2" i="12"/>
  <c r="CP2" i="12"/>
  <c r="AS18" i="12"/>
  <c r="DZ18" i="12"/>
  <c r="EF11" i="12"/>
  <c r="U2" i="12"/>
  <c r="V7" i="12"/>
  <c r="DW18" i="12"/>
  <c r="DU26" i="12"/>
  <c r="CU13" i="12"/>
  <c r="CM27" i="12"/>
  <c r="DN10" i="12"/>
  <c r="AJ25" i="12"/>
  <c r="EF17" i="12"/>
  <c r="BE3" i="12"/>
  <c r="S22" i="12"/>
  <c r="V6" i="12"/>
  <c r="AT5" i="12"/>
  <c r="CI3" i="12"/>
  <c r="CX2" i="12"/>
  <c r="CL2" i="12"/>
  <c r="DR16" i="12"/>
  <c r="CZ26" i="12"/>
  <c r="CT2" i="12"/>
  <c r="CP6" i="12"/>
  <c r="DW32" i="12"/>
  <c r="DY24" i="12"/>
  <c r="AQ24" i="12"/>
  <c r="AF13" i="12"/>
  <c r="DL27" i="12"/>
  <c r="CS18" i="12"/>
  <c r="U10" i="12"/>
  <c r="S2" i="12"/>
  <c r="DO17" i="12"/>
  <c r="BT6" i="12"/>
  <c r="S12" i="12"/>
  <c r="AT25" i="12"/>
  <c r="DS25" i="12"/>
  <c r="AJ9" i="12"/>
  <c r="CW3" i="12"/>
  <c r="DM32" i="12"/>
  <c r="DX8" i="12"/>
  <c r="AB25" i="12"/>
  <c r="DM22" i="12"/>
  <c r="AL3" i="12"/>
  <c r="DA2" i="12"/>
  <c r="EA7" i="12"/>
  <c r="DB5" i="12"/>
  <c r="V4" i="12"/>
  <c r="BY3" i="12"/>
  <c r="BB11" i="12"/>
  <c r="AW24" i="12"/>
  <c r="X18" i="12"/>
  <c r="BF11" i="12"/>
  <c r="AD10" i="12"/>
  <c r="EE29" i="12"/>
  <c r="CF16" i="12"/>
  <c r="BP6" i="12"/>
  <c r="CV18" i="12"/>
  <c r="DS20" i="12"/>
  <c r="AT13" i="12"/>
  <c r="AI26" i="12"/>
  <c r="CX3" i="12"/>
  <c r="DM10" i="12"/>
  <c r="AM6" i="12"/>
  <c r="CF11" i="12"/>
  <c r="BQ6" i="12"/>
  <c r="Z8" i="12"/>
  <c r="CG16" i="12"/>
  <c r="Y20" i="12"/>
  <c r="DQ7" i="12"/>
  <c r="AQ10" i="12"/>
  <c r="DP30" i="12"/>
  <c r="BH6" i="12"/>
  <c r="CG4" i="12"/>
  <c r="CG8" i="12"/>
  <c r="DE23" i="12"/>
  <c r="W8" i="12"/>
  <c r="AK2" i="12"/>
  <c r="DD25" i="12"/>
  <c r="DJ2" i="12"/>
  <c r="DA5" i="12"/>
  <c r="DR13" i="12"/>
  <c r="DT17" i="12"/>
  <c r="DO26" i="12"/>
  <c r="Z3" i="12"/>
  <c r="AL12" i="12"/>
  <c r="DE28" i="12"/>
  <c r="BW5" i="12"/>
  <c r="DZ30" i="12"/>
  <c r="EB5" i="12"/>
  <c r="CU24" i="12"/>
  <c r="CD6" i="12"/>
  <c r="AJ23" i="12"/>
  <c r="AE24" i="12"/>
  <c r="DM25" i="12"/>
  <c r="AA5" i="12"/>
  <c r="AD2" i="12"/>
  <c r="BN7" i="12"/>
  <c r="CJ18" i="12"/>
  <c r="BG8" i="12"/>
  <c r="EC15" i="12"/>
  <c r="Z23" i="12"/>
  <c r="AQ9" i="12"/>
  <c r="DF18" i="12"/>
  <c r="Z24" i="12"/>
  <c r="DE29" i="12"/>
  <c r="DX34" i="12"/>
  <c r="T18" i="12"/>
  <c r="DM4" i="12"/>
  <c r="DT33" i="12"/>
  <c r="DC2" i="12"/>
  <c r="DL13" i="12"/>
  <c r="AV26" i="12"/>
  <c r="AV7" i="12"/>
  <c r="AE12" i="12"/>
  <c r="DU33" i="12"/>
  <c r="V10" i="12"/>
  <c r="EA16" i="12"/>
  <c r="DE10" i="12"/>
  <c r="DW11" i="12"/>
  <c r="DO32" i="12"/>
  <c r="CV16" i="12"/>
  <c r="DH8" i="12"/>
  <c r="AN11" i="12"/>
  <c r="DC10" i="12"/>
  <c r="CI9" i="12"/>
  <c r="CA11" i="12"/>
  <c r="BT8" i="12"/>
  <c r="DC21" i="12"/>
  <c r="AM23" i="12"/>
  <c r="EB18" i="12"/>
  <c r="AO3" i="12"/>
  <c r="DP23" i="12"/>
  <c r="CK13" i="12"/>
  <c r="ED19" i="12"/>
  <c r="T21" i="12"/>
  <c r="DO9" i="12"/>
  <c r="AU29" i="12"/>
  <c r="DP18" i="12"/>
  <c r="BT5" i="12"/>
  <c r="DZ15" i="12"/>
  <c r="AE27" i="12"/>
  <c r="CW41" i="12"/>
  <c r="BJ2" i="12"/>
  <c r="DE15" i="12"/>
  <c r="DV20" i="12"/>
  <c r="DU19" i="12"/>
  <c r="AA9" i="12"/>
  <c r="CN16" i="12"/>
  <c r="CG27" i="12"/>
  <c r="DP33" i="12"/>
  <c r="CE16" i="12"/>
  <c r="DF5" i="12"/>
  <c r="DA3" i="12"/>
  <c r="S14" i="12"/>
  <c r="DA20" i="12"/>
  <c r="AK25" i="12"/>
  <c r="CH12" i="12"/>
  <c r="CQ25" i="12"/>
  <c r="T14" i="12"/>
  <c r="CY30" i="12"/>
  <c r="CX29" i="12"/>
  <c r="DO16" i="12"/>
  <c r="CD8" i="12"/>
  <c r="Z28" i="12"/>
  <c r="CX19" i="12"/>
  <c r="AH21" i="12"/>
  <c r="CD25" i="12"/>
  <c r="AR16" i="12"/>
  <c r="ED13" i="12"/>
  <c r="CN19" i="12"/>
  <c r="CI26" i="12"/>
  <c r="S18" i="12"/>
  <c r="AG12" i="12"/>
  <c r="DF4" i="12"/>
  <c r="AT7" i="12"/>
  <c r="DS9" i="12"/>
  <c r="CU30" i="12"/>
  <c r="BT3" i="12"/>
  <c r="DB8" i="12"/>
  <c r="CX28" i="12"/>
  <c r="DL11" i="12"/>
  <c r="CE20" i="12"/>
  <c r="CV42" i="12"/>
  <c r="DA21" i="12"/>
  <c r="AR13" i="12"/>
  <c r="DD22" i="12"/>
  <c r="AN6" i="12"/>
  <c r="DF16" i="12"/>
  <c r="AG5" i="12"/>
  <c r="AY5" i="12"/>
  <c r="DS17" i="12"/>
  <c r="Y14" i="12"/>
  <c r="DB24" i="12"/>
  <c r="BX4" i="12"/>
  <c r="EB21" i="12"/>
  <c r="CV11" i="12"/>
  <c r="AP20" i="12"/>
  <c r="CI27" i="12"/>
  <c r="AM21" i="12"/>
  <c r="AQ4" i="12"/>
  <c r="DW13" i="12"/>
  <c r="AC14" i="12"/>
  <c r="BE5" i="12"/>
  <c r="AU12" i="12"/>
  <c r="DL6" i="12"/>
  <c r="DE22" i="12"/>
  <c r="CY11" i="12"/>
  <c r="CG9" i="12"/>
  <c r="Q12" i="12"/>
  <c r="BN5" i="12"/>
  <c r="CO27" i="12"/>
  <c r="DQ6" i="12"/>
  <c r="AJ7" i="12"/>
  <c r="Q26" i="12"/>
  <c r="AD23" i="12"/>
  <c r="CC7" i="12"/>
  <c r="AR29" i="12"/>
  <c r="BX9" i="12"/>
  <c r="V29" i="12"/>
  <c r="EA34" i="12"/>
  <c r="CD18" i="12"/>
  <c r="BJ7" i="12"/>
  <c r="CR31" i="12"/>
  <c r="AZ7" i="12"/>
  <c r="BP2" i="12"/>
  <c r="EF23" i="12"/>
  <c r="AY9" i="12"/>
  <c r="AK4" i="12"/>
  <c r="CU27" i="12"/>
  <c r="AV25" i="12"/>
  <c r="BU9" i="12"/>
  <c r="DT31" i="12"/>
  <c r="AD27" i="12"/>
  <c r="BY6" i="12"/>
  <c r="AD4" i="12"/>
  <c r="AE17" i="12"/>
  <c r="CP21" i="12"/>
  <c r="ED16" i="12"/>
  <c r="DJ23" i="12"/>
  <c r="DK11" i="12"/>
  <c r="EE8" i="12"/>
  <c r="DU22" i="12"/>
  <c r="BO4" i="12"/>
  <c r="AT27" i="12"/>
  <c r="W10" i="12"/>
  <c r="DE4" i="12"/>
  <c r="AC2" i="12"/>
  <c r="DL29" i="12"/>
  <c r="V16" i="12"/>
  <c r="DG21" i="12"/>
  <c r="AN9" i="12"/>
  <c r="DW15" i="12"/>
  <c r="CX18" i="12"/>
  <c r="EB12" i="12"/>
  <c r="BD7" i="12"/>
  <c r="DY19" i="12"/>
  <c r="BG6" i="12"/>
  <c r="CT40" i="12"/>
  <c r="DP15" i="12"/>
  <c r="BW2" i="12"/>
  <c r="AW14" i="12"/>
  <c r="CL14" i="12"/>
  <c r="CM17" i="12"/>
  <c r="CU36" i="12"/>
  <c r="AK9" i="12"/>
  <c r="CI18" i="12"/>
  <c r="DH21" i="12"/>
  <c r="Q20" i="12"/>
  <c r="BE10" i="12"/>
  <c r="EG15" i="12"/>
  <c r="AC25" i="12"/>
  <c r="DQ29" i="12"/>
  <c r="CR11" i="12"/>
  <c r="AW3" i="12"/>
  <c r="DA25" i="12"/>
  <c r="DJ33" i="12"/>
  <c r="DV26" i="12"/>
  <c r="AC24" i="12"/>
  <c r="AQ6" i="12"/>
  <c r="CV38" i="12"/>
  <c r="EC5" i="12"/>
  <c r="CG17" i="12"/>
  <c r="DM30" i="12"/>
  <c r="CF20" i="12"/>
  <c r="DN32" i="12"/>
  <c r="BD5" i="12"/>
  <c r="DA23" i="12"/>
  <c r="V21" i="12"/>
  <c r="CC4" i="12"/>
  <c r="DP16" i="12"/>
  <c r="DS10" i="12"/>
  <c r="DR19" i="12"/>
  <c r="DG22" i="12"/>
  <c r="Y9" i="12"/>
  <c r="AU27" i="12"/>
  <c r="AK19" i="12"/>
  <c r="CX26" i="12"/>
  <c r="CD10" i="12"/>
  <c r="AI25" i="12"/>
  <c r="CK17" i="12"/>
  <c r="DV10" i="12"/>
  <c r="DZ8" i="12"/>
  <c r="DP7" i="12"/>
  <c r="BI7" i="12"/>
  <c r="CP28" i="12"/>
  <c r="DH23" i="12"/>
  <c r="DH4" i="12"/>
  <c r="AN23" i="12"/>
  <c r="AA12" i="12"/>
  <c r="AA4" i="12"/>
  <c r="EC2" i="12"/>
  <c r="AR26" i="12"/>
  <c r="DG24" i="12"/>
  <c r="AP28" i="12"/>
  <c r="AF8" i="12"/>
  <c r="DG9" i="12"/>
  <c r="AT26" i="12"/>
  <c r="Y5" i="12"/>
  <c r="CU14" i="12"/>
  <c r="CO5" i="12"/>
  <c r="AB8" i="12"/>
  <c r="BH3" i="12"/>
  <c r="DK7" i="12"/>
  <c r="CR3" i="12"/>
  <c r="AB23" i="12"/>
  <c r="BC2" i="12"/>
  <c r="BI10" i="12"/>
  <c r="CV7" i="12"/>
  <c r="DB15" i="12"/>
  <c r="AY10" i="12"/>
  <c r="CR34" i="12"/>
  <c r="Q25" i="12"/>
  <c r="DS11" i="12"/>
  <c r="DP26" i="12"/>
  <c r="DW8" i="12"/>
  <c r="EC34" i="12"/>
  <c r="CQ15" i="12"/>
  <c r="CU15" i="12"/>
  <c r="DG17" i="12"/>
  <c r="CW34" i="12"/>
  <c r="AE28" i="12"/>
  <c r="AH16" i="12"/>
  <c r="CX5" i="12"/>
  <c r="DJ24" i="12"/>
  <c r="CR24" i="12"/>
  <c r="DQ20" i="12"/>
  <c r="CR22" i="12"/>
  <c r="CR19" i="12"/>
  <c r="U28" i="12"/>
  <c r="X25" i="12"/>
  <c r="CP12" i="12"/>
  <c r="DV5" i="12"/>
  <c r="W4" i="12"/>
  <c r="DF6" i="12"/>
  <c r="CK15" i="12"/>
  <c r="Y2" i="12"/>
  <c r="CW4" i="12"/>
  <c r="DB2" i="12"/>
  <c r="CQ3" i="12"/>
  <c r="ED8" i="12"/>
  <c r="CJ23" i="12"/>
  <c r="DY14" i="12"/>
  <c r="EE18" i="12"/>
  <c r="EF22" i="12"/>
  <c r="DR24" i="12"/>
  <c r="Q13" i="12"/>
  <c r="EA25" i="12"/>
  <c r="BJ3" i="12"/>
  <c r="CW21" i="12"/>
  <c r="CJ14" i="12"/>
  <c r="CK3" i="12"/>
  <c r="DB16" i="12"/>
  <c r="DI29" i="12"/>
  <c r="EA28" i="12"/>
  <c r="X27" i="12"/>
  <c r="CL13" i="12"/>
  <c r="CI8" i="12"/>
  <c r="DS19" i="12"/>
  <c r="AU10" i="12"/>
  <c r="AT6" i="12"/>
  <c r="AL26" i="12"/>
  <c r="DQ4" i="12"/>
  <c r="CR6" i="12"/>
  <c r="V19" i="12"/>
  <c r="AE26" i="12"/>
  <c r="DO6" i="12"/>
  <c r="AH25" i="12"/>
  <c r="CW36" i="12"/>
  <c r="T27" i="12"/>
  <c r="CV32" i="12"/>
  <c r="DI30" i="12"/>
  <c r="Y12" i="12"/>
  <c r="EE21" i="12"/>
  <c r="AD16" i="12"/>
  <c r="CF21" i="12"/>
  <c r="DH20" i="12"/>
  <c r="CU42" i="12"/>
  <c r="DJ13" i="12"/>
  <c r="AR18" i="12"/>
  <c r="DU13" i="12"/>
  <c r="ED9" i="12"/>
  <c r="AF16" i="12"/>
  <c r="CI15" i="12"/>
  <c r="CH7" i="12"/>
  <c r="DZ32" i="12"/>
  <c r="AT11" i="12"/>
  <c r="CV30" i="12"/>
  <c r="CD23" i="12"/>
  <c r="CL27" i="12"/>
  <c r="Z20" i="12"/>
  <c r="DY18" i="12"/>
  <c r="DQ18" i="12"/>
  <c r="AG10" i="12"/>
  <c r="DA26" i="12"/>
  <c r="CE11" i="12"/>
  <c r="EB8" i="12"/>
  <c r="BV9" i="12"/>
  <c r="AM14" i="12"/>
  <c r="CT21" i="12"/>
  <c r="DA10" i="12"/>
  <c r="CI5" i="12"/>
  <c r="BM5" i="12"/>
  <c r="CJ13" i="12"/>
  <c r="EA29" i="12"/>
  <c r="DV18" i="12"/>
  <c r="CV26" i="12"/>
  <c r="DV27" i="12"/>
  <c r="AV9" i="12"/>
  <c r="DR28" i="12"/>
  <c r="AD21" i="12"/>
  <c r="CE9" i="12"/>
  <c r="AS20" i="12"/>
  <c r="CS44" i="12"/>
  <c r="CT28" i="12"/>
  <c r="AP6" i="12"/>
  <c r="CI14" i="12"/>
  <c r="AJ28" i="12"/>
  <c r="DN22" i="12"/>
  <c r="Y4" i="12"/>
  <c r="CR41" i="12"/>
  <c r="CY22" i="12"/>
  <c r="DF3" i="12"/>
  <c r="CX44" i="12"/>
  <c r="AG21" i="12"/>
  <c r="AH18" i="12"/>
  <c r="CM4" i="12"/>
  <c r="CL7" i="12"/>
  <c r="CL19" i="12"/>
  <c r="AT24" i="12"/>
  <c r="EA32" i="12"/>
  <c r="CZ17" i="12"/>
  <c r="U11" i="12"/>
  <c r="DY22" i="12"/>
  <c r="CB7" i="12"/>
  <c r="AX8" i="12"/>
  <c r="AL9" i="12"/>
  <c r="AS5" i="12"/>
  <c r="AT18" i="12"/>
  <c r="AD29" i="12"/>
  <c r="AI2" i="12"/>
  <c r="EA3" i="12"/>
  <c r="DM24" i="12"/>
  <c r="AM29" i="12"/>
  <c r="CR42" i="12"/>
  <c r="DH2" i="12"/>
  <c r="AM24" i="12"/>
  <c r="CD26" i="12"/>
  <c r="AP10" i="12"/>
  <c r="BI11" i="12"/>
  <c r="AK27" i="12"/>
  <c r="CV21" i="12"/>
  <c r="DM17" i="12"/>
  <c r="CZ22" i="12"/>
  <c r="X12" i="12"/>
  <c r="DC20" i="12"/>
  <c r="DS8" i="12"/>
  <c r="AS13" i="12"/>
  <c r="DF20" i="12"/>
  <c r="CK2" i="12"/>
  <c r="CO11" i="12"/>
  <c r="DJ3" i="12"/>
  <c r="R23" i="12"/>
  <c r="CB4" i="12"/>
  <c r="DD3" i="12"/>
  <c r="CE25" i="12"/>
  <c r="AN21" i="12"/>
  <c r="CW7" i="12"/>
  <c r="CP27" i="12"/>
  <c r="AY2" i="12"/>
  <c r="DD8" i="12"/>
  <c r="DN30" i="12"/>
  <c r="AS17" i="12"/>
  <c r="DW17" i="12"/>
  <c r="CQ12" i="12"/>
  <c r="AN26" i="12"/>
  <c r="CP9" i="12"/>
  <c r="DI26" i="12"/>
  <c r="AI20" i="12"/>
  <c r="AZ6" i="12"/>
  <c r="AU23" i="12"/>
  <c r="BY5" i="12"/>
  <c r="DR2" i="12"/>
  <c r="DV29" i="12"/>
  <c r="DZ22" i="12"/>
  <c r="BF4" i="12"/>
  <c r="CK19" i="12"/>
  <c r="AC16" i="12"/>
  <c r="CH10" i="12"/>
  <c r="AJ15" i="12"/>
  <c r="CS37" i="12"/>
  <c r="EF6" i="12"/>
  <c r="AA28" i="12"/>
  <c r="CP3" i="12"/>
  <c r="DL9" i="12"/>
  <c r="AX11" i="12"/>
  <c r="DU17" i="12"/>
  <c r="CT37" i="12"/>
  <c r="DY29" i="12"/>
  <c r="CI7" i="12"/>
  <c r="AO23" i="12"/>
  <c r="AO28" i="12"/>
  <c r="DP12" i="12"/>
  <c r="AI3" i="12"/>
  <c r="CP10" i="12"/>
  <c r="CO18" i="12"/>
  <c r="DW9" i="12"/>
  <c r="DY21" i="12"/>
  <c r="CP25" i="12"/>
  <c r="CV31" i="12"/>
  <c r="AW20" i="12"/>
  <c r="EF9" i="12"/>
  <c r="CG11" i="12"/>
  <c r="DI8" i="12"/>
  <c r="CM3" i="12"/>
  <c r="AM27" i="12"/>
  <c r="DR32" i="12"/>
  <c r="AU13" i="12"/>
  <c r="CU6" i="12"/>
  <c r="CR32" i="12"/>
  <c r="CP8" i="12"/>
  <c r="V20" i="12"/>
  <c r="DI20" i="12"/>
  <c r="CK23" i="12"/>
  <c r="CT18" i="12"/>
  <c r="DZ31" i="12"/>
  <c r="Z6" i="12"/>
  <c r="EG29" i="12"/>
  <c r="CY14" i="12"/>
  <c r="CX17" i="12"/>
  <c r="AH10" i="12"/>
  <c r="DQ8" i="12"/>
  <c r="AM20" i="12"/>
  <c r="CR40" i="12"/>
  <c r="DJ19" i="12"/>
  <c r="AS7" i="12"/>
  <c r="AB21" i="12"/>
  <c r="CV24" i="12"/>
  <c r="AP27" i="12"/>
  <c r="CW37" i="12"/>
  <c r="AV14" i="12"/>
  <c r="AE5" i="12"/>
  <c r="AP29" i="12"/>
  <c r="W28" i="12"/>
  <c r="AK8" i="12"/>
  <c r="CW23" i="12"/>
  <c r="EG4" i="12"/>
  <c r="DS18" i="12"/>
  <c r="AV3" i="12"/>
  <c r="Y16" i="12"/>
  <c r="DX5" i="12"/>
  <c r="DD26" i="12"/>
  <c r="DZ19" i="12"/>
  <c r="AH22" i="12"/>
  <c r="BS2" i="12"/>
  <c r="EG9" i="12"/>
  <c r="AB24" i="12"/>
  <c r="CK16" i="12"/>
  <c r="AH23" i="12"/>
  <c r="Z27" i="12"/>
  <c r="DU27" i="12"/>
  <c r="CW13" i="12"/>
  <c r="CH20" i="12"/>
  <c r="L2" i="12"/>
  <c r="AB13" i="12"/>
  <c r="CN27" i="12"/>
  <c r="CW29" i="12"/>
  <c r="CN11" i="12"/>
  <c r="CW9" i="12"/>
  <c r="AG7" i="12"/>
  <c r="AN3" i="12"/>
  <c r="CY27" i="12"/>
  <c r="DN13" i="12"/>
  <c r="AH3" i="12"/>
  <c r="DT8" i="12"/>
  <c r="BT4" i="12"/>
  <c r="EC13" i="12"/>
  <c r="DB9" i="12"/>
  <c r="CX27" i="12"/>
  <c r="CU19" i="12"/>
  <c r="DD30" i="12"/>
  <c r="AA2" i="12"/>
  <c r="AD9" i="12"/>
  <c r="AJ8" i="12"/>
  <c r="DC27" i="12"/>
  <c r="CY43" i="12"/>
  <c r="CI22" i="12"/>
  <c r="CI21" i="12"/>
  <c r="Y11" i="12"/>
  <c r="EG16" i="12"/>
  <c r="AU7" i="12"/>
  <c r="CE24" i="12"/>
  <c r="CF12" i="12"/>
  <c r="DP10" i="12"/>
  <c r="AT10" i="12"/>
  <c r="DO5" i="12"/>
  <c r="DJ9" i="12"/>
  <c r="CO4" i="12"/>
  <c r="AT21" i="12"/>
  <c r="DV23" i="12"/>
  <c r="DH28" i="12"/>
  <c r="DQ5" i="12"/>
  <c r="DX12" i="12"/>
  <c r="AR27" i="12"/>
  <c r="CJ15" i="12"/>
  <c r="CJ19" i="12"/>
  <c r="CR17" i="12"/>
  <c r="DB14" i="12"/>
  <c r="DC11" i="12"/>
  <c r="DV25" i="12"/>
  <c r="X24" i="12"/>
  <c r="DG23" i="12"/>
  <c r="CO19" i="12"/>
  <c r="AA6" i="12"/>
  <c r="Q3" i="12"/>
  <c r="DT9" i="12"/>
  <c r="AP17" i="12"/>
  <c r="DQ21" i="12"/>
  <c r="AX5" i="12"/>
  <c r="T20" i="12"/>
  <c r="AF24" i="12"/>
  <c r="AQ19" i="12"/>
  <c r="AN28" i="12"/>
  <c r="DD24" i="12"/>
  <c r="AP21" i="12"/>
  <c r="T2" i="12"/>
  <c r="CJ26" i="12"/>
  <c r="AB2" i="12"/>
  <c r="BK10" i="12"/>
  <c r="AT22" i="12"/>
  <c r="EB2" i="12"/>
  <c r="EG11" i="12"/>
  <c r="CZ13" i="12"/>
  <c r="W21" i="12"/>
  <c r="AB16" i="12"/>
  <c r="DO31" i="12"/>
  <c r="CE8" i="12"/>
  <c r="AJ13" i="12"/>
  <c r="DU14" i="12"/>
  <c r="DN17" i="12"/>
  <c r="EB6" i="12"/>
  <c r="CO9" i="12"/>
  <c r="AP25" i="12"/>
  <c r="ED18" i="12"/>
  <c r="DJ4" i="12"/>
  <c r="DY10" i="12"/>
  <c r="Q17" i="12"/>
  <c r="DO3" i="12"/>
  <c r="BA2" i="12"/>
  <c r="AE7" i="12"/>
  <c r="AB4" i="12"/>
  <c r="AN17" i="12"/>
  <c r="CP18" i="12"/>
  <c r="S17" i="12"/>
  <c r="W29" i="12"/>
  <c r="DM13" i="12"/>
  <c r="BK3" i="12"/>
  <c r="CG10" i="12"/>
  <c r="AW4" i="12"/>
  <c r="CU37" i="12"/>
  <c r="CY13" i="12"/>
  <c r="V9" i="12"/>
  <c r="EF31" i="12"/>
  <c r="CJ27" i="12"/>
  <c r="AJ17" i="12"/>
  <c r="BB7" i="12"/>
  <c r="EG30" i="12"/>
  <c r="EG7" i="12"/>
  <c r="DQ2" i="12"/>
  <c r="DX3" i="12"/>
  <c r="DJ5" i="12"/>
  <c r="DX2" i="12"/>
  <c r="DI25" i="12"/>
  <c r="CE28" i="12"/>
  <c r="ED5" i="12"/>
  <c r="S20" i="12"/>
  <c r="DE27" i="12"/>
  <c r="DW12" i="12"/>
  <c r="DN28" i="12"/>
  <c r="AW8" i="12"/>
  <c r="EE2" i="12"/>
  <c r="CS9" i="12"/>
  <c r="CQ9" i="12"/>
  <c r="BE2" i="12"/>
  <c r="BO3" i="12"/>
  <c r="AB10" i="12"/>
  <c r="ED12" i="12"/>
  <c r="T10" i="12"/>
  <c r="CY37" i="12"/>
  <c r="Y3" i="12"/>
  <c r="DF30" i="12"/>
  <c r="U25" i="12"/>
  <c r="EF26" i="12"/>
  <c r="DW10" i="12"/>
  <c r="CI28" i="12"/>
  <c r="CQ2" i="12"/>
  <c r="AC6" i="12"/>
  <c r="BN10" i="12"/>
  <c r="CH8" i="12"/>
  <c r="AE23" i="12"/>
  <c r="DL4" i="12"/>
  <c r="AR14" i="12"/>
  <c r="DD11" i="12"/>
  <c r="AR21" i="12"/>
  <c r="CI11" i="12"/>
  <c r="AG3" i="12"/>
  <c r="DC18" i="12"/>
  <c r="CL17" i="12"/>
  <c r="CL23" i="12"/>
  <c r="CD4" i="12"/>
  <c r="DU7" i="12"/>
  <c r="AO12" i="12"/>
  <c r="EF19" i="12"/>
  <c r="DQ27" i="12"/>
  <c r="CS3" i="12"/>
  <c r="AU8" i="12"/>
  <c r="DT34" i="12"/>
  <c r="DG7" i="12"/>
  <c r="AB7" i="12"/>
  <c r="X14" i="12"/>
  <c r="CZ15" i="12"/>
  <c r="BB3" i="12"/>
  <c r="CZ29" i="12"/>
  <c r="BT7" i="12"/>
  <c r="AK23" i="12"/>
  <c r="DE11" i="12"/>
  <c r="BV2" i="12"/>
  <c r="X23" i="12"/>
  <c r="EE12" i="12"/>
  <c r="DZ26" i="12"/>
  <c r="DS13" i="12"/>
  <c r="EA33" i="12"/>
  <c r="CG25" i="12"/>
  <c r="EF13" i="12"/>
  <c r="DT15" i="12"/>
  <c r="DT24" i="12"/>
  <c r="DT25" i="12"/>
  <c r="CO16" i="12"/>
  <c r="DQ9" i="12"/>
  <c r="DU21" i="12"/>
  <c r="CN3" i="12"/>
  <c r="X26" i="12"/>
  <c r="CZ6" i="12"/>
  <c r="DV21" i="12"/>
  <c r="AS4" i="12"/>
  <c r="AR7" i="12"/>
  <c r="DZ13" i="12"/>
  <c r="Z29" i="12"/>
  <c r="CP22" i="12"/>
  <c r="AI14" i="12"/>
  <c r="DF22" i="12"/>
  <c r="X8" i="12"/>
  <c r="U12" i="12"/>
  <c r="CL15" i="12"/>
  <c r="CR25" i="12"/>
  <c r="CI6" i="12"/>
  <c r="DR27" i="12"/>
  <c r="CR2" i="12"/>
  <c r="DE5" i="12"/>
  <c r="CM9" i="12"/>
  <c r="AC3" i="12"/>
  <c r="BR10" i="12"/>
  <c r="CF19" i="12"/>
  <c r="W25" i="12"/>
  <c r="AS21" i="12"/>
  <c r="DV19" i="12"/>
  <c r="V14" i="12"/>
  <c r="BY7" i="12"/>
  <c r="AA18" i="12"/>
  <c r="CE27" i="12"/>
  <c r="CE4" i="12"/>
  <c r="DO22" i="12"/>
  <c r="CZ21" i="12"/>
  <c r="DD28" i="12"/>
  <c r="CT33" i="12"/>
  <c r="DT19" i="12"/>
  <c r="AQ11" i="12"/>
  <c r="AU3" i="12"/>
  <c r="CT23" i="12"/>
  <c r="BH8" i="12"/>
  <c r="T7" i="12"/>
  <c r="CV23" i="12"/>
  <c r="EF30" i="12"/>
  <c r="CK10" i="12"/>
  <c r="AE16" i="12"/>
  <c r="Y24" i="12"/>
  <c r="CF6" i="12"/>
  <c r="AX2" i="12"/>
  <c r="DO28" i="12"/>
  <c r="DB26" i="12"/>
  <c r="CW40" i="12"/>
  <c r="AL21" i="12"/>
  <c r="EF14" i="12"/>
  <c r="DF8" i="12"/>
  <c r="CG14" i="12"/>
  <c r="BA11" i="12"/>
  <c r="AD5" i="12"/>
  <c r="DJ21" i="12"/>
  <c r="CU31" i="12"/>
  <c r="CW16" i="12"/>
  <c r="DZ29" i="12"/>
  <c r="CW10" i="12"/>
  <c r="AM12" i="12"/>
  <c r="DP21" i="12"/>
  <c r="CP16" i="12"/>
  <c r="CW22" i="12"/>
  <c r="T3" i="12"/>
  <c r="AR11" i="12"/>
  <c r="AR19" i="12"/>
  <c r="DL7" i="12"/>
  <c r="AD11" i="12"/>
  <c r="DQ32" i="12"/>
  <c r="AV24" i="12"/>
  <c r="DX32" i="12"/>
  <c r="AX7" i="12"/>
  <c r="DM16" i="12"/>
  <c r="EG17" i="12"/>
  <c r="BR7" i="12"/>
  <c r="AL25" i="12"/>
  <c r="EE11" i="12"/>
  <c r="AJ10" i="12"/>
  <c r="CP20" i="12"/>
  <c r="CX8" i="12"/>
  <c r="CX21" i="12"/>
  <c r="DL2" i="12"/>
  <c r="DX21" i="12"/>
  <c r="CS16" i="12"/>
  <c r="DK30" i="12"/>
  <c r="AU18" i="12"/>
  <c r="AL16" i="12"/>
  <c r="BD8" i="12"/>
  <c r="DR15" i="12"/>
  <c r="CP19" i="12"/>
  <c r="AE10" i="12"/>
  <c r="DC6" i="12"/>
  <c r="AT8" i="12"/>
  <c r="CV29" i="12"/>
  <c r="AO27" i="12"/>
  <c r="AD28" i="12"/>
  <c r="CZ7" i="12"/>
  <c r="CY18" i="12"/>
  <c r="U13" i="12"/>
  <c r="EE13" i="12"/>
  <c r="BI9" i="12"/>
  <c r="DL21" i="12"/>
  <c r="CT25" i="12"/>
  <c r="BW4" i="12"/>
  <c r="X29" i="12"/>
  <c r="CQ22" i="12"/>
  <c r="DT16" i="12"/>
  <c r="CN7" i="12"/>
  <c r="BK4" i="12"/>
  <c r="EC21" i="12"/>
  <c r="DC24" i="12"/>
  <c r="CE17" i="12"/>
  <c r="AO29" i="12"/>
  <c r="EC30" i="12"/>
  <c r="DB20" i="12"/>
  <c r="AU2" i="12"/>
  <c r="CS36" i="12"/>
  <c r="AQ5" i="12"/>
  <c r="AB17" i="12"/>
  <c r="DW24" i="12"/>
  <c r="DA24" i="12"/>
  <c r="BS7" i="12"/>
  <c r="CT32" i="12"/>
  <c r="DC15" i="12"/>
  <c r="AE6" i="12"/>
  <c r="AO10" i="12"/>
  <c r="DG27" i="12"/>
  <c r="X11" i="12"/>
  <c r="BK9" i="12"/>
  <c r="CM7" i="12"/>
  <c r="CE3" i="12"/>
  <c r="R5" i="12"/>
  <c r="EF16" i="12"/>
  <c r="CN22" i="12"/>
  <c r="AI29" i="12"/>
  <c r="CM13" i="12"/>
  <c r="CV9" i="12"/>
  <c r="CX13" i="12"/>
  <c r="DY2" i="12"/>
  <c r="AH26" i="12"/>
  <c r="DN3" i="12"/>
  <c r="BZ2" i="12"/>
  <c r="R14" i="12"/>
  <c r="T12" i="12"/>
  <c r="CQ20" i="12"/>
  <c r="DL14" i="12"/>
  <c r="BT11" i="12"/>
  <c r="AZ3" i="12"/>
  <c r="AF2" i="12"/>
  <c r="T8" i="12"/>
  <c r="CP23" i="12"/>
  <c r="CV20" i="12"/>
  <c r="DR20" i="12"/>
  <c r="AY7" i="12"/>
  <c r="CT9" i="12"/>
  <c r="DI24" i="12"/>
  <c r="CJ16" i="12"/>
  <c r="DO18" i="12"/>
  <c r="CQ26" i="12"/>
  <c r="DK33" i="12"/>
  <c r="CR39" i="12"/>
  <c r="EG22" i="12"/>
  <c r="DF10" i="12"/>
  <c r="DV7" i="12"/>
  <c r="DL19" i="12"/>
  <c r="CF24" i="12"/>
  <c r="CG2" i="12"/>
  <c r="EE19" i="12"/>
  <c r="CF2" i="12"/>
  <c r="AU20" i="12"/>
  <c r="DQ24" i="12"/>
  <c r="DX9" i="12"/>
  <c r="CQ4" i="12"/>
  <c r="CD20" i="12"/>
  <c r="BM2" i="12"/>
  <c r="AF10" i="12"/>
  <c r="T13" i="12"/>
  <c r="T24" i="12"/>
  <c r="CH11" i="12"/>
  <c r="AS25" i="12"/>
  <c r="CF9" i="12"/>
  <c r="AO25" i="12"/>
  <c r="CD14" i="12"/>
  <c r="Z12" i="12"/>
  <c r="DV33" i="12"/>
  <c r="CL11" i="12"/>
  <c r="AM2" i="12"/>
  <c r="CV15" i="12"/>
  <c r="DI14" i="12"/>
  <c r="EC3" i="12"/>
  <c r="AI27" i="12"/>
  <c r="CY4" i="12"/>
  <c r="CE7" i="12"/>
  <c r="EF5" i="12"/>
  <c r="CR37" i="12"/>
  <c r="W6" i="12"/>
  <c r="DH6" i="12"/>
  <c r="CI25" i="12"/>
  <c r="CL25" i="12"/>
  <c r="CB6" i="12"/>
  <c r="Q21" i="12"/>
  <c r="DI7" i="12"/>
  <c r="DN18" i="12"/>
  <c r="CW11" i="12"/>
  <c r="DT14" i="12"/>
  <c r="DZ9" i="12"/>
  <c r="CF7" i="12"/>
  <c r="EF32" i="12"/>
  <c r="CM21" i="12"/>
  <c r="CU34" i="12"/>
  <c r="Z2" i="12"/>
  <c r="AQ17" i="12"/>
  <c r="CS35" i="12"/>
  <c r="CJ4" i="12"/>
  <c r="DN2" i="12"/>
  <c r="AF23" i="12"/>
  <c r="DJ15" i="12"/>
  <c r="CX35" i="12"/>
  <c r="BA3" i="12"/>
  <c r="DC23" i="12"/>
  <c r="CT19" i="12"/>
  <c r="DO4" i="12"/>
  <c r="DP6" i="12"/>
  <c r="AP12" i="12"/>
  <c r="AL5" i="12"/>
  <c r="CU28" i="12"/>
  <c r="X21" i="12"/>
  <c r="AL24" i="12"/>
  <c r="AM4" i="12"/>
  <c r="DK26" i="12"/>
  <c r="AD25" i="12"/>
  <c r="CZ25" i="12"/>
  <c r="AU25" i="12"/>
  <c r="AT28" i="12"/>
  <c r="DN21" i="12"/>
  <c r="CO26" i="12"/>
  <c r="DZ23" i="12"/>
  <c r="DZ16" i="12"/>
  <c r="DJ32" i="12"/>
  <c r="CO6" i="12"/>
  <c r="X20" i="12"/>
  <c r="ED33" i="12"/>
  <c r="V3" i="12"/>
  <c r="T23" i="12"/>
  <c r="CX20" i="12"/>
  <c r="DQ23" i="12"/>
  <c r="AI11" i="12"/>
  <c r="CO21" i="12"/>
  <c r="BQ5" i="12"/>
  <c r="DE21" i="12"/>
  <c r="EB24" i="12"/>
  <c r="CX42" i="12"/>
  <c r="AB6" i="12"/>
  <c r="AV11" i="12"/>
  <c r="AM3" i="12"/>
  <c r="DJ25" i="12"/>
  <c r="AV23" i="12"/>
  <c r="CH4" i="12"/>
  <c r="BL7" i="12"/>
  <c r="DU31" i="12"/>
  <c r="EC16" i="12"/>
  <c r="CU17" i="12"/>
  <c r="CH22" i="12"/>
  <c r="DI15" i="12"/>
  <c r="DJ20" i="12"/>
  <c r="CY10" i="12"/>
  <c r="DO34" i="12"/>
  <c r="AO22" i="12"/>
  <c r="CV35" i="12"/>
  <c r="BM8" i="12"/>
  <c r="AW10" i="12"/>
  <c r="AL13" i="12"/>
  <c r="AN13" i="12"/>
  <c r="CQ19" i="12"/>
  <c r="CU32" i="12"/>
  <c r="DM29" i="12"/>
  <c r="AA15" i="12"/>
  <c r="Z15" i="12"/>
  <c r="CO25" i="12"/>
  <c r="CU26" i="12"/>
  <c r="CY28" i="12"/>
  <c r="BQ8" i="12"/>
  <c r="DA11" i="12"/>
  <c r="AK3" i="12"/>
  <c r="AS28" i="12"/>
  <c r="BF10" i="12"/>
  <c r="BR9" i="12"/>
  <c r="DL23" i="12"/>
  <c r="DQ33" i="12"/>
  <c r="DI4" i="12"/>
  <c r="AI15" i="12"/>
  <c r="DG6" i="12"/>
  <c r="DJ16" i="12"/>
  <c r="AW21" i="12"/>
  <c r="CR44" i="12"/>
  <c r="DG20" i="12"/>
  <c r="Z11" i="12"/>
  <c r="AU21" i="12"/>
  <c r="CU21" i="12"/>
  <c r="Q8" i="12"/>
  <c r="CF28" i="12"/>
  <c r="BH5" i="12"/>
  <c r="AO15" i="12"/>
  <c r="DK8" i="12"/>
  <c r="Z9" i="12"/>
  <c r="DM15" i="12"/>
  <c r="DR4" i="12"/>
  <c r="AP7" i="12"/>
  <c r="CH13" i="12"/>
  <c r="CY25" i="12"/>
  <c r="X13" i="12"/>
  <c r="AE8" i="12"/>
  <c r="AR24" i="12"/>
  <c r="EC26" i="12"/>
  <c r="AG16" i="12"/>
  <c r="U27" i="12"/>
  <c r="CU23" i="12"/>
  <c r="BD10" i="12"/>
  <c r="AV4" i="12"/>
  <c r="EG20" i="12"/>
  <c r="AR8" i="12"/>
  <c r="DN4" i="12"/>
  <c r="DI5" i="12"/>
  <c r="EB14" i="12"/>
  <c r="CI24" i="12"/>
  <c r="AN27" i="12"/>
  <c r="AY4" i="12"/>
  <c r="CT22" i="12"/>
  <c r="EA12" i="12"/>
  <c r="CZ24" i="12"/>
  <c r="CP4" i="12"/>
  <c r="DO21" i="12"/>
  <c r="EE14" i="12"/>
  <c r="BE8" i="12"/>
  <c r="DN34" i="12"/>
  <c r="CH15" i="12"/>
  <c r="DQ16" i="12"/>
  <c r="T25" i="12"/>
  <c r="Q18" i="12"/>
  <c r="DM34" i="12"/>
  <c r="AE29" i="12"/>
  <c r="DP22" i="12"/>
  <c r="AN18" i="12"/>
  <c r="EE34" i="12"/>
  <c r="CJ20" i="12"/>
  <c r="EB34" i="12"/>
  <c r="BD3" i="12"/>
  <c r="CV36" i="12"/>
  <c r="U26" i="12"/>
  <c r="CV19" i="12"/>
  <c r="EG25" i="12"/>
  <c r="N2" i="12"/>
  <c r="DS24" i="12"/>
  <c r="DA7" i="12"/>
  <c r="CR12" i="12"/>
  <c r="CH9" i="12"/>
  <c r="DW31" i="12"/>
  <c r="X3" i="12"/>
  <c r="CN21" i="12"/>
  <c r="DW21" i="12"/>
  <c r="DG18" i="12"/>
  <c r="U18" i="12"/>
  <c r="EB31" i="12"/>
  <c r="CA4" i="12"/>
  <c r="CD13" i="12"/>
  <c r="DR31" i="12"/>
  <c r="CW19" i="12"/>
  <c r="CH23" i="12"/>
  <c r="AB22" i="12"/>
  <c r="CY42" i="12"/>
  <c r="AJ22" i="12"/>
  <c r="DL16" i="12"/>
  <c r="DS32" i="12"/>
  <c r="EA9" i="12"/>
  <c r="DM19" i="12"/>
  <c r="CR29" i="12"/>
  <c r="CA2" i="12"/>
  <c r="CN28" i="12"/>
  <c r="ED30" i="12"/>
  <c r="EG33" i="12"/>
  <c r="DK32" i="12"/>
  <c r="EE7" i="12"/>
  <c r="AK16" i="12"/>
  <c r="DV3" i="12"/>
  <c r="AP16" i="12"/>
  <c r="CZ28" i="12"/>
  <c r="DE3" i="12"/>
  <c r="CE10" i="12"/>
  <c r="V13" i="12"/>
  <c r="BL4" i="12"/>
  <c r="DP8" i="12"/>
  <c r="CD5" i="12"/>
  <c r="DG4" i="12"/>
  <c r="DX25" i="12"/>
  <c r="AS29" i="12"/>
  <c r="DE20" i="12"/>
  <c r="CK22" i="12"/>
  <c r="Y17" i="12"/>
  <c r="DD29" i="12"/>
  <c r="CR4" i="12"/>
  <c r="CF4" i="12"/>
  <c r="BO6" i="12"/>
  <c r="EB9" i="12"/>
  <c r="CW26" i="12"/>
  <c r="DP24" i="12"/>
  <c r="AM8" i="12"/>
  <c r="U14" i="12"/>
  <c r="DI27" i="12"/>
  <c r="DP2" i="12"/>
  <c r="Q2" i="12"/>
  <c r="DQ3" i="12"/>
  <c r="CN26" i="12"/>
  <c r="DU30" i="12"/>
  <c r="AJ18" i="12"/>
  <c r="AE15" i="12"/>
  <c r="AZ10" i="12"/>
  <c r="DT20" i="12"/>
  <c r="CS2" i="12"/>
  <c r="CI13" i="12"/>
  <c r="CQ5" i="12"/>
  <c r="AR15" i="12"/>
  <c r="CG26" i="12"/>
  <c r="BY10" i="12"/>
  <c r="DO30" i="12"/>
  <c r="AC9" i="12"/>
  <c r="EE10" i="12"/>
  <c r="R28" i="12"/>
  <c r="DP19" i="12"/>
  <c r="AW2" i="12"/>
  <c r="CZ3" i="12"/>
  <c r="BV10" i="12"/>
  <c r="AC12" i="12"/>
  <c r="DY17" i="12"/>
  <c r="AT9" i="12"/>
  <c r="CE12" i="12"/>
  <c r="BU7" i="12"/>
  <c r="EF2" i="12"/>
  <c r="CB11" i="12"/>
  <c r="DU8" i="12"/>
  <c r="DT11" i="12"/>
  <c r="BJ11" i="12"/>
  <c r="CY7" i="12"/>
  <c r="AE18" i="12"/>
  <c r="CR38" i="12"/>
  <c r="DJ6" i="12"/>
  <c r="AQ20" i="12"/>
  <c r="DK29" i="12"/>
  <c r="CN24" i="12"/>
  <c r="AG14" i="12"/>
  <c r="DS23" i="12"/>
  <c r="CS28" i="12"/>
  <c r="EE25" i="12"/>
  <c r="CK11" i="12"/>
  <c r="DE14" i="12"/>
  <c r="AU24" i="12"/>
  <c r="DG13" i="12"/>
  <c r="AQ13" i="12"/>
  <c r="CW32" i="12"/>
  <c r="AN20" i="12"/>
  <c r="AV28" i="12"/>
  <c r="AM28" i="12"/>
  <c r="EA13" i="12"/>
  <c r="CX22" i="12"/>
  <c r="EC27" i="12"/>
  <c r="AC18" i="12"/>
  <c r="BA7" i="12"/>
  <c r="DX22" i="12"/>
  <c r="CR28" i="12"/>
  <c r="Y13" i="12"/>
  <c r="AP3" i="12"/>
  <c r="AY8" i="12"/>
  <c r="AF26" i="12"/>
  <c r="AR5" i="12"/>
  <c r="U19" i="12"/>
  <c r="AJ3" i="12"/>
  <c r="BK7" i="12"/>
  <c r="DP29" i="12"/>
  <c r="DX28" i="12"/>
  <c r="DL28" i="12"/>
  <c r="CW15" i="12"/>
  <c r="AF22" i="12"/>
  <c r="AN22" i="12"/>
  <c r="ED32" i="12"/>
  <c r="CS39" i="12"/>
  <c r="EE30" i="12"/>
  <c r="AK15" i="12"/>
  <c r="AP19" i="12"/>
  <c r="DR9" i="12"/>
  <c r="BS9" i="12"/>
  <c r="CX6" i="12"/>
  <c r="EF3" i="12"/>
  <c r="BS11" i="12"/>
  <c r="CG3" i="12"/>
  <c r="AE22" i="12"/>
  <c r="DM21" i="12"/>
  <c r="CH5" i="12"/>
  <c r="BN9" i="12"/>
  <c r="Z21" i="12"/>
  <c r="DO33" i="12"/>
  <c r="EA17" i="12"/>
  <c r="BA5" i="12"/>
  <c r="AL15" i="12"/>
  <c r="DE6" i="12"/>
  <c r="CI10" i="12"/>
  <c r="DC17" i="12"/>
  <c r="DX26" i="12"/>
  <c r="DR5" i="12"/>
  <c r="EB32" i="12"/>
  <c r="BM10" i="12"/>
  <c r="CT12" i="12"/>
  <c r="DV13" i="12"/>
  <c r="CE26" i="12"/>
  <c r="DQ14" i="12"/>
  <c r="CY29" i="12"/>
  <c r="S21" i="12"/>
  <c r="AV17" i="12"/>
  <c r="CL22" i="12"/>
  <c r="EG27" i="12"/>
  <c r="DI3" i="12"/>
  <c r="DO23" i="12"/>
  <c r="BL2" i="12"/>
  <c r="CW20" i="12"/>
  <c r="DC16" i="12"/>
  <c r="ED10" i="12"/>
  <c r="AV2" i="12"/>
  <c r="S28" i="12"/>
  <c r="EE28" i="12"/>
  <c r="DK25" i="12"/>
  <c r="DR8" i="12"/>
  <c r="CO17" i="12"/>
  <c r="BF6" i="12"/>
  <c r="AH29" i="12"/>
  <c r="AO21" i="12"/>
  <c r="BD11" i="12"/>
  <c r="P2" i="12"/>
  <c r="DZ33" i="12"/>
  <c r="CN4" i="12"/>
  <c r="AD22" i="12"/>
  <c r="BC3" i="12"/>
  <c r="V12" i="12"/>
  <c r="DF14" i="12"/>
  <c r="BB5" i="12"/>
  <c r="CH14" i="12"/>
  <c r="DX4" i="12"/>
  <c r="BR11" i="12"/>
  <c r="CP14" i="12"/>
  <c r="DI16" i="12"/>
  <c r="CK20" i="12"/>
  <c r="AU22" i="12"/>
  <c r="EC25" i="12"/>
  <c r="EA26" i="12"/>
  <c r="CM11" i="12"/>
  <c r="U4" i="12"/>
  <c r="CU20" i="12"/>
  <c r="DT21" i="12"/>
  <c r="BA9" i="12"/>
  <c r="CW44" i="12"/>
  <c r="V11" i="12"/>
  <c r="ED22" i="12"/>
  <c r="DS28" i="12"/>
  <c r="Q14" i="12"/>
  <c r="CI4" i="12"/>
  <c r="CD17" i="12"/>
  <c r="V24" i="12"/>
  <c r="ED20" i="12"/>
  <c r="CK21" i="12"/>
  <c r="AK5" i="12"/>
  <c r="AU28" i="12"/>
  <c r="AW19" i="12"/>
  <c r="CV40" i="12"/>
  <c r="BU6" i="12"/>
  <c r="DJ28" i="12"/>
  <c r="DS27" i="12"/>
  <c r="AO2" i="12"/>
  <c r="AD14" i="12"/>
  <c r="CQ23" i="12"/>
  <c r="AI7" i="12"/>
  <c r="T4" i="12"/>
  <c r="DS34" i="12"/>
  <c r="CH6" i="12"/>
  <c r="CR30" i="12"/>
  <c r="V8" i="12"/>
  <c r="CZ9" i="12"/>
  <c r="CY15" i="12"/>
  <c r="CJ6" i="12"/>
  <c r="CH25" i="12"/>
  <c r="ED14" i="12"/>
  <c r="CJ11" i="12"/>
  <c r="DY27" i="12"/>
  <c r="AM26" i="12"/>
  <c r="BF5" i="12"/>
  <c r="AG20" i="12"/>
  <c r="DA16" i="12"/>
  <c r="CX30" i="12"/>
  <c r="DO7" i="12"/>
  <c r="AA8" i="12"/>
  <c r="AH2" i="12"/>
  <c r="DO24" i="12"/>
  <c r="CH17" i="12"/>
  <c r="CH19" i="12"/>
  <c r="DM31" i="12"/>
  <c r="CX38" i="12"/>
  <c r="AL7" i="12"/>
  <c r="BC9" i="12"/>
  <c r="DJ10" i="12"/>
  <c r="AL4" i="12"/>
  <c r="BY9" i="12"/>
  <c r="AQ21" i="12"/>
  <c r="AY3" i="12"/>
  <c r="CX12" i="12"/>
  <c r="CY9" i="12"/>
  <c r="DX29" i="12"/>
  <c r="EC8" i="12"/>
  <c r="DZ24" i="12"/>
  <c r="BZ10" i="12"/>
  <c r="AG15" i="12"/>
  <c r="DW26" i="12"/>
  <c r="DS16" i="12"/>
  <c r="CM16" i="12"/>
  <c r="AC27" i="12"/>
  <c r="AV29" i="12"/>
  <c r="CV43" i="12"/>
  <c r="CL26" i="12"/>
  <c r="DU15" i="12"/>
  <c r="BL6" i="12"/>
  <c r="R7" i="12"/>
  <c r="CX23" i="12"/>
  <c r="DX16" i="12"/>
  <c r="CR13" i="12"/>
  <c r="DD5" i="12"/>
  <c r="CS4" i="12"/>
  <c r="BL3" i="12"/>
  <c r="Q19" i="12"/>
  <c r="AM25" i="12"/>
  <c r="EE15" i="12"/>
  <c r="BX2" i="12"/>
  <c r="CY36" i="12"/>
  <c r="BV7" i="12"/>
  <c r="Q11" i="12"/>
  <c r="CY26" i="12"/>
  <c r="DA18" i="12"/>
  <c r="CM10" i="12"/>
  <c r="AC4" i="12"/>
  <c r="EE33" i="12"/>
  <c r="CJ8" i="12"/>
  <c r="AS15" i="12"/>
  <c r="V25" i="12"/>
  <c r="AK22" i="12"/>
  <c r="AS16" i="12"/>
  <c r="EC31" i="12"/>
  <c r="AP13" i="12"/>
  <c r="CO14" i="12"/>
  <c r="BJ6" i="12"/>
  <c r="DN27" i="12"/>
  <c r="BX10" i="12"/>
  <c r="O2" i="12"/>
  <c r="AE13" i="12"/>
  <c r="AT15" i="12"/>
  <c r="T6" i="12"/>
  <c r="CM8" i="12"/>
  <c r="AU9" i="12"/>
  <c r="EG8" i="12"/>
  <c r="CU43" i="12"/>
  <c r="AU19" i="12"/>
  <c r="CS40" i="12"/>
  <c r="CM19" i="12"/>
  <c r="BG11" i="12"/>
  <c r="DN24" i="12"/>
  <c r="AO18" i="12"/>
  <c r="Y21" i="12"/>
  <c r="CJ25" i="12"/>
  <c r="CY40" i="12"/>
  <c r="DU6" i="12"/>
  <c r="CS22" i="12"/>
  <c r="DH9" i="12"/>
  <c r="AZ11" i="12"/>
  <c r="AI12" i="12"/>
  <c r="BC8" i="12"/>
  <c r="DD27" i="12"/>
  <c r="AQ16" i="12"/>
  <c r="BZ6" i="12"/>
  <c r="EG3" i="12"/>
  <c r="DI17" i="12"/>
  <c r="DI28" i="12"/>
  <c r="BQ10" i="12"/>
  <c r="CK7" i="12"/>
  <c r="CQ11" i="12"/>
  <c r="DE2" i="12"/>
  <c r="U16" i="12"/>
  <c r="DX6" i="12"/>
  <c r="CM24" i="12"/>
  <c r="BO11" i="12"/>
  <c r="CS11" i="12"/>
  <c r="AP14" i="12"/>
  <c r="EC28" i="12"/>
  <c r="DP13" i="12"/>
  <c r="DQ19" i="12"/>
  <c r="EF7" i="12"/>
  <c r="AG11" i="12"/>
  <c r="CS12" i="12"/>
  <c r="Y28" i="12"/>
  <c r="R27" i="12"/>
  <c r="S27" i="12"/>
  <c r="AS26" i="12"/>
  <c r="S19" i="12"/>
  <c r="DZ3" i="12"/>
  <c r="EA11" i="12"/>
  <c r="EE27" i="12"/>
  <c r="CS32" i="12"/>
  <c r="DC4" i="12"/>
  <c r="CA10" i="12"/>
  <c r="DK17" i="12"/>
  <c r="AQ25" i="12"/>
  <c r="CG20" i="12"/>
  <c r="S4" i="12"/>
  <c r="S29" i="12"/>
  <c r="CY8" i="12"/>
  <c r="AJ27" i="12"/>
  <c r="CK24" i="12"/>
  <c r="DT22" i="12"/>
  <c r="DC30" i="12"/>
  <c r="DB18" i="12"/>
  <c r="AT29" i="12"/>
  <c r="DN19" i="12"/>
  <c r="EG26" i="12"/>
  <c r="AD8" i="12"/>
  <c r="DY33" i="12"/>
  <c r="DS5" i="12"/>
  <c r="CV25" i="12"/>
  <c r="BH10" i="12"/>
  <c r="BW3" i="12"/>
  <c r="EA18" i="12"/>
  <c r="CU9" i="12"/>
  <c r="DU25" i="12"/>
  <c r="W26" i="12"/>
  <c r="X9" i="12"/>
  <c r="DH3" i="12"/>
  <c r="CS6" i="12"/>
  <c r="CN20" i="12"/>
  <c r="EE9" i="12"/>
  <c r="CK27" i="12"/>
  <c r="CP17" i="12"/>
  <c r="DX7" i="12"/>
  <c r="DL24" i="12"/>
  <c r="BF9" i="12"/>
  <c r="T26" i="12"/>
  <c r="DU9" i="12"/>
  <c r="DG26" i="12"/>
  <c r="AM17" i="12"/>
  <c r="DM8" i="12"/>
  <c r="DU32" i="12"/>
  <c r="AR17" i="12"/>
  <c r="AO8" i="12"/>
  <c r="W3" i="12"/>
  <c r="CJ21" i="12"/>
  <c r="CX31" i="12"/>
  <c r="AC13" i="12"/>
  <c r="BZ7" i="12"/>
  <c r="CS38" i="12"/>
</calcChain>
</file>

<file path=xl/comments1.xml><?xml version="1.0" encoding="utf-8"?>
<comments xmlns="http://schemas.openxmlformats.org/spreadsheetml/2006/main">
  <authors>
    <author>作成者</author>
  </authors>
  <commentList>
    <comment ref="N10" authorId="0" shapeId="0">
      <text>
        <r>
          <rPr>
            <b/>
            <sz val="9"/>
            <color indexed="81"/>
            <rFont val="MS P ゴシック"/>
            <family val="3"/>
            <charset val="128"/>
          </rPr>
          <t>購入金額 ＊ 利用割合
円単位切り捨て</t>
        </r>
      </text>
    </comment>
    <comment ref="AD10" authorId="0" shapeId="0">
      <text>
        <r>
          <rPr>
            <b/>
            <sz val="9"/>
            <color indexed="81"/>
            <rFont val="MS P ゴシック"/>
            <family val="3"/>
            <charset val="128"/>
          </rPr>
          <t xml:space="preserve">小数点以下切り捨て
</t>
        </r>
      </text>
    </comment>
    <comment ref="AH10" authorId="0" shapeId="0">
      <text>
        <r>
          <rPr>
            <b/>
            <sz val="9"/>
            <color indexed="81"/>
            <rFont val="MS P ゴシック"/>
            <family val="3"/>
            <charset val="128"/>
          </rPr>
          <t xml:space="preserve">小数点以下切り捨て
</t>
        </r>
      </text>
    </comment>
    <comment ref="AD43" authorId="0" shapeId="0">
      <text>
        <r>
          <rPr>
            <b/>
            <sz val="9"/>
            <color indexed="81"/>
            <rFont val="MS P ゴシック"/>
            <family val="3"/>
            <charset val="128"/>
          </rPr>
          <t xml:space="preserve">小数点以下切り捨て
</t>
        </r>
      </text>
    </comment>
    <comment ref="AH43" authorId="0" shapeId="0">
      <text>
        <r>
          <rPr>
            <b/>
            <sz val="9"/>
            <color indexed="81"/>
            <rFont val="MS P ゴシック"/>
            <family val="3"/>
            <charset val="128"/>
          </rPr>
          <t xml:space="preserve">小数点以下切り捨て
</t>
        </r>
      </text>
    </comment>
  </commentList>
</comments>
</file>

<file path=xl/comments2.xml><?xml version="1.0" encoding="utf-8"?>
<comments xmlns="http://schemas.openxmlformats.org/spreadsheetml/2006/main">
  <authors>
    <author>作成者</author>
  </authors>
  <commentList>
    <comment ref="M12" authorId="0" shapeId="0">
      <text>
        <r>
          <rPr>
            <b/>
            <sz val="9"/>
            <color indexed="81"/>
            <rFont val="MS P ゴシック"/>
            <family val="3"/>
            <charset val="128"/>
          </rPr>
          <t>契約額* 従事割合
円単位切り捨て</t>
        </r>
      </text>
    </comment>
  </commentList>
</comments>
</file>

<file path=xl/comments3.xml><?xml version="1.0" encoding="utf-8"?>
<comments xmlns="http://schemas.openxmlformats.org/spreadsheetml/2006/main">
  <authors>
    <author>作成者</author>
  </authors>
  <commentList>
    <comment ref="M12" authorId="0" shapeId="0">
      <text>
        <r>
          <rPr>
            <b/>
            <sz val="9"/>
            <color indexed="81"/>
            <rFont val="MS P ゴシック"/>
            <family val="3"/>
            <charset val="128"/>
          </rPr>
          <t>契約額* 従事割合
円単位切り捨て</t>
        </r>
      </text>
    </comment>
  </commentList>
</comments>
</file>

<file path=xl/connections.xml><?xml version="1.0" encoding="utf-8"?>
<connections xmlns="http://schemas.openxmlformats.org/spreadsheetml/2006/main">
  <connection id="1" name="取得価格に以下の表に定める率を乗じたもの" type="6" refreshedVersion="6" deleted="1" background="1" saveData="1">
    <textPr codePage="65001" sourceFile="C:\Users\namekawa-s\Downloads\取得価格に以下の表に定める率を乗じたもの.txt" comma="1">
      <textFields count="16">
        <textField/>
        <textField/>
        <textField/>
        <textField/>
        <textField/>
        <textField/>
        <textField/>
        <textField/>
        <textField/>
        <textField/>
        <textField/>
        <textField/>
        <textField/>
        <textField/>
        <textField/>
        <textField/>
      </textFields>
    </textPr>
  </connection>
</connections>
</file>

<file path=xl/sharedStrings.xml><?xml version="1.0" encoding="utf-8"?>
<sst xmlns="http://schemas.openxmlformats.org/spreadsheetml/2006/main" count="2722" uniqueCount="1165">
  <si>
    <t>総合計</t>
    <rPh sb="0" eb="1">
      <t>ソウ</t>
    </rPh>
    <rPh sb="1" eb="3">
      <t>ゴウケイ</t>
    </rPh>
    <phoneticPr fontId="4"/>
  </si>
  <si>
    <t>合計</t>
    <rPh sb="0" eb="2">
      <t>ゴウケイ</t>
    </rPh>
    <phoneticPr fontId="4"/>
  </si>
  <si>
    <t>終了日</t>
    <rPh sb="0" eb="3">
      <t>シュウリョウビ</t>
    </rPh>
    <phoneticPr fontId="4"/>
  </si>
  <si>
    <t>開始日</t>
    <rPh sb="0" eb="3">
      <t>カイシビ</t>
    </rPh>
    <phoneticPr fontId="4"/>
  </si>
  <si>
    <t>資料No</t>
    <rPh sb="0" eb="2">
      <t>シリョウ</t>
    </rPh>
    <phoneticPr fontId="4"/>
  </si>
  <si>
    <t>補助対象期間
(プロジェクト利用期間)</t>
    <rPh sb="0" eb="4">
      <t>ホジョタイショウ</t>
    </rPh>
    <rPh sb="14" eb="16">
      <t>リヨウ</t>
    </rPh>
    <rPh sb="16" eb="18">
      <t>キカン</t>
    </rPh>
    <phoneticPr fontId="4"/>
  </si>
  <si>
    <t>購入日</t>
    <rPh sb="0" eb="2">
      <t>コウニュウ</t>
    </rPh>
    <rPh sb="2" eb="3">
      <t>ヒ</t>
    </rPh>
    <phoneticPr fontId="4"/>
  </si>
  <si>
    <t>支出額　根拠資料</t>
    <rPh sb="0" eb="2">
      <t>シシュツ</t>
    </rPh>
    <rPh sb="2" eb="3">
      <t>ガク</t>
    </rPh>
    <rPh sb="4" eb="8">
      <t>コンキョシリョウ</t>
    </rPh>
    <phoneticPr fontId="4"/>
  </si>
  <si>
    <t>商品名（型番）</t>
    <rPh sb="0" eb="3">
      <t>ショウヒンメイ</t>
    </rPh>
    <rPh sb="4" eb="6">
      <t>カタバン</t>
    </rPh>
    <phoneticPr fontId="7"/>
  </si>
  <si>
    <t>補助対象経費区分</t>
    <rPh sb="0" eb="4">
      <t>ホジョタイショウ</t>
    </rPh>
    <rPh sb="4" eb="6">
      <t>ケイヒ</t>
    </rPh>
    <rPh sb="6" eb="8">
      <t>クブン</t>
    </rPh>
    <phoneticPr fontId="4"/>
  </si>
  <si>
    <t>申請
区分</t>
    <rPh sb="0" eb="2">
      <t>シンセイ</t>
    </rPh>
    <rPh sb="3" eb="5">
      <t>クブン</t>
    </rPh>
    <phoneticPr fontId="4"/>
  </si>
  <si>
    <t>(３)ＣＤＥ環境構築・利用費</t>
    <rPh sb="6" eb="8">
      <t>カンキョウ</t>
    </rPh>
    <rPh sb="8" eb="10">
      <t>コウチク</t>
    </rPh>
    <rPh sb="11" eb="14">
      <t>リヨウヒ</t>
    </rPh>
    <phoneticPr fontId="6"/>
  </si>
  <si>
    <t>(２)ソフトウェア利用関連費</t>
    <rPh sb="9" eb="14">
      <t>リヨウカンレンヒ</t>
    </rPh>
    <phoneticPr fontId="6"/>
  </si>
  <si>
    <t>(１)ソフトウェア利用費</t>
    <rPh sb="9" eb="12">
      <t>リヨウヒ</t>
    </rPh>
    <phoneticPr fontId="6"/>
  </si>
  <si>
    <t>耐用
年数</t>
    <rPh sb="0" eb="2">
      <t>タイヨウ</t>
    </rPh>
    <rPh sb="3" eb="5">
      <t>ネンスウ</t>
    </rPh>
    <phoneticPr fontId="6"/>
  </si>
  <si>
    <t>商品名</t>
    <rPh sb="0" eb="3">
      <t>ショウヒンメイ</t>
    </rPh>
    <phoneticPr fontId="7"/>
  </si>
  <si>
    <t>代表事業者登録完了日</t>
    <rPh sb="0" eb="2">
      <t>ダイヒョウ</t>
    </rPh>
    <rPh sb="2" eb="5">
      <t>ジギョウシャ</t>
    </rPh>
    <rPh sb="5" eb="7">
      <t>トウロク</t>
    </rPh>
    <rPh sb="7" eb="10">
      <t>カンリョウヒ</t>
    </rPh>
    <phoneticPr fontId="4"/>
  </si>
  <si>
    <t>プロジェクト番号</t>
  </si>
  <si>
    <t>プロジェクト名称</t>
    <rPh sb="6" eb="8">
      <t>メイショウ</t>
    </rPh>
    <phoneticPr fontId="4"/>
  </si>
  <si>
    <t>計</t>
    <rPh sb="0" eb="1">
      <t>ケイ</t>
    </rPh>
    <phoneticPr fontId="4"/>
  </si>
  <si>
    <t>添付資料
No</t>
    <rPh sb="0" eb="4">
      <t>テンプシリョウ</t>
    </rPh>
    <phoneticPr fontId="4"/>
  </si>
  <si>
    <t>支出額・講習内容
根拠資料</t>
    <rPh sb="0" eb="2">
      <t>シシュツ</t>
    </rPh>
    <rPh sb="2" eb="3">
      <t>ガク</t>
    </rPh>
    <rPh sb="4" eb="8">
      <t>コウシュウナイヨウ</t>
    </rPh>
    <rPh sb="9" eb="13">
      <t>コンキョシリョウ</t>
    </rPh>
    <phoneticPr fontId="4"/>
  </si>
  <si>
    <t>実施主催者</t>
    <rPh sb="0" eb="2">
      <t>ジッシ</t>
    </rPh>
    <rPh sb="2" eb="5">
      <t>シュサイシャ</t>
    </rPh>
    <phoneticPr fontId="4"/>
  </si>
  <si>
    <t>補助対象経費内訳</t>
    <rPh sb="6" eb="8">
      <t>ウチワケ</t>
    </rPh>
    <phoneticPr fontId="4"/>
  </si>
  <si>
    <t>鉄筋のモデリングをサポートするRevitプラグイン</t>
  </si>
  <si>
    <t>拡張</t>
  </si>
  <si>
    <t>付加要素・ライブラリ等</t>
  </si>
  <si>
    <t>単独</t>
    <rPh sb="0" eb="2">
      <t>タンドク</t>
    </rPh>
    <phoneticPr fontId="4"/>
  </si>
  <si>
    <t>クラウド環境</t>
  </si>
  <si>
    <t>株式会社ニコン・トリンブル</t>
  </si>
  <si>
    <t>チェックツール、ビューワ等</t>
  </si>
  <si>
    <t>BIMデータを立体表示するVRデバイス</t>
  </si>
  <si>
    <t>単独</t>
  </si>
  <si>
    <t>ビジュアライズ</t>
  </si>
  <si>
    <t>Chex(Chex BIM)</t>
  </si>
  <si>
    <t>PCaのモデリングをサポートするRevitプラグイン</t>
  </si>
  <si>
    <t>点群から作成したモデルをRevitで編集可能なファミリーとして渡す</t>
  </si>
  <si>
    <t>拡張</t>
    <rPh sb="0" eb="2">
      <t>カクチョウ</t>
    </rPh>
    <phoneticPr fontId="4"/>
  </si>
  <si>
    <t>web VRコミュニケーションメタバースプラットフォーム</t>
  </si>
  <si>
    <t>株式会社フォーラムエイト</t>
  </si>
  <si>
    <t>F8VPS</t>
  </si>
  <si>
    <t>統合型3DCGソフト、BIM/CIM 設計照査対応機能</t>
  </si>
  <si>
    <t>Shade3D</t>
  </si>
  <si>
    <t>Meta</t>
  </si>
  <si>
    <t>一貫構造計算ソフト（グリッドフリー）</t>
  </si>
  <si>
    <t>構造解析・計算・構造モデル</t>
  </si>
  <si>
    <t>ASCAL/ASTIM</t>
  </si>
  <si>
    <t>iCON Build用HW、BIM用墨出し対応測量機器・カメラ機能・スキャン機能</t>
  </si>
  <si>
    <t>設計ＢＩＭ・施工ＢＩＭ本体</t>
  </si>
  <si>
    <t>BIM対応位置出し機。Point Manager連携用ハードウェア。</t>
  </si>
  <si>
    <t>Point Manager</t>
  </si>
  <si>
    <t>iCON Build用HW、BIM用墨出し対応測量機器・操作パネル無し・80M範囲の短距離仕様</t>
  </si>
  <si>
    <t>Leica ICON ICT30</t>
  </si>
  <si>
    <t>iCON Build用HW、BIM用墨出し対応測量機器・操作パネルあり・パワーサーチ機能</t>
  </si>
  <si>
    <t>Leica ICON ICR80</t>
  </si>
  <si>
    <t>iCON Build用HW、BIM用墨出し対応測量機器・操作パネル無し・スピードサーチ機能</t>
  </si>
  <si>
    <t>Leica ICON ICR70</t>
  </si>
  <si>
    <t xml:space="preserve">木質構造向け三次元設計ソフトウェア </t>
  </si>
  <si>
    <t>設備設計</t>
  </si>
  <si>
    <t>FILDER CeeD 電気</t>
  </si>
  <si>
    <t>TOOLS Touch ALS</t>
  </si>
  <si>
    <t>TOOLS Touch CONCRETE</t>
  </si>
  <si>
    <t>株式会社コンピュータシステム研究所</t>
  </si>
  <si>
    <t>付加要素・ライブラリ</t>
  </si>
  <si>
    <t>データ共有サービス</t>
  </si>
  <si>
    <t>Autodesk</t>
  </si>
  <si>
    <t>BIMソフトウェア。（アップグレード）</t>
  </si>
  <si>
    <t>BricsysNV.</t>
  </si>
  <si>
    <t>BricsCAD Ultimate ネットワークライセンス</t>
  </si>
  <si>
    <t>BricsCAD Ultimate シングルユーザーライセンス</t>
  </si>
  <si>
    <t>BricsCAD BIM メンテナンス</t>
  </si>
  <si>
    <t>BIMソフトウェア。AIクイックビルディング・点群・IFC対応</t>
  </si>
  <si>
    <t>BricsCAD BIM ネットワークライセンス</t>
  </si>
  <si>
    <t>株式会社NTTファシリティーズ</t>
  </si>
  <si>
    <t>SEIN-ST CNV for STB</t>
  </si>
  <si>
    <t>SEIN ST-CNV for Revit</t>
  </si>
  <si>
    <t>一貫構造計算ソフト　解析規模：柱200、大梁400部材</t>
  </si>
  <si>
    <t>SEIN La CREA-LE Premium</t>
  </si>
  <si>
    <t>SEIN La CREA Premium</t>
  </si>
  <si>
    <t>積算</t>
  </si>
  <si>
    <t>ティエムソフト</t>
  </si>
  <si>
    <t>Shiage_tool_2</t>
  </si>
  <si>
    <t>Kaidan_tool</t>
  </si>
  <si>
    <t>Shihoko_Pro</t>
  </si>
  <si>
    <t>Taiseki_ProS</t>
  </si>
  <si>
    <t>Tenkai_ProS</t>
  </si>
  <si>
    <t>Trimble RPT600</t>
  </si>
  <si>
    <t>Trimble RTS573</t>
  </si>
  <si>
    <t>Trimble RTS873</t>
  </si>
  <si>
    <t>BOX</t>
  </si>
  <si>
    <t>設計時に作成したBIMモデルと実際に建設された建物の3D点群データを自動比較</t>
  </si>
  <si>
    <t>ClearEdge3D,Inc.</t>
  </si>
  <si>
    <t>Verity</t>
  </si>
  <si>
    <t>３Dスキャナ―で取得した点群データからBIMモデルを作成</t>
  </si>
  <si>
    <t>EdgeWise</t>
  </si>
  <si>
    <t>クラウドベースでスキャナーやドローンで計測したデータを解析し、関係者との共有。</t>
  </si>
  <si>
    <t>BIMデータを立体表示するMR (複合現実) デバイス</t>
  </si>
  <si>
    <t>環境シミュレーション・解析</t>
  </si>
  <si>
    <t>3D点群処理システム、点群データをモデリングしてBIMソフトへ渡す</t>
  </si>
  <si>
    <t>構造計算、BIM連携</t>
  </si>
  <si>
    <t>３D点群処理、点群合成編集、躯体出来形チェック、吹付け断熱厚み検査、平坦性検査など</t>
  </si>
  <si>
    <t>福井コンピュータアーキテクト</t>
  </si>
  <si>
    <t>Vuforia View（閲覧ソフト）</t>
  </si>
  <si>
    <t>Vuforia Studio</t>
  </si>
  <si>
    <t>CGレンダリング</t>
  </si>
  <si>
    <t>COST-CLIP</t>
  </si>
  <si>
    <t>Revitアドオンとクラウドを連携させたLOD管理システム</t>
  </si>
  <si>
    <t>MRデバイス用ビューワ、BIMデータ現場重畳、干渉・埋設確認</t>
  </si>
  <si>
    <t>施工BIMを推進するヘルメット一体型MR（複合現実）デバイス</t>
  </si>
  <si>
    <t>ArchiCAD拡張、自動鉄筋・鉄骨接手作成、内部外部自動積算、仮設・5D</t>
  </si>
  <si>
    <t>BI for Archicad</t>
  </si>
  <si>
    <t>高ポリゴン数のBIMをクラウドレンダリングでAR表示するオプション</t>
  </si>
  <si>
    <t>AR多機能ビューワ「mixpace」のAR用データ変換の変換回数を追加するオプション</t>
  </si>
  <si>
    <t>AR多機能ビューワ「mixpace」の利用ユーザー数を追加するオプション</t>
  </si>
  <si>
    <t>鉄骨構造モデル作成</t>
  </si>
  <si>
    <t>FAST Hybrid</t>
  </si>
  <si>
    <t>BIM/CIM統合、建築・建設CADソフトウェア</t>
  </si>
  <si>
    <t>MTWO</t>
  </si>
  <si>
    <t>Revitのアドインツール、自動モデリングと積算を行う</t>
  </si>
  <si>
    <t>COST BIM</t>
  </si>
  <si>
    <t>クラウドBIMビューワー</t>
  </si>
  <si>
    <t>CDE</t>
  </si>
  <si>
    <t>BIMモデルを読み込み墨出し作業や出来形検証が出来るアプリケーション</t>
  </si>
  <si>
    <t>日影、斜線、天空率等計算</t>
  </si>
  <si>
    <t>i-ARM</t>
  </si>
  <si>
    <t>BIM/点群/360Live等を組合せ、VR空間上で設計施工検討を実現</t>
  </si>
  <si>
    <t>ARCHICADと連携して求積図形を作成し、求積計算が可能になる</t>
  </si>
  <si>
    <t>smart CON planner AR GENAR</t>
  </si>
  <si>
    <t>A-repo</t>
  </si>
  <si>
    <t>Revitの拡張機能でBIMモデルの作成をサポートする</t>
  </si>
  <si>
    <t>Revitと連携してクレーンの施工計画が行えます</t>
  </si>
  <si>
    <t>Leica CloudWorx for Revit</t>
  </si>
  <si>
    <t>Ideate Bundles</t>
  </si>
  <si>
    <t>Ideate Explorer</t>
  </si>
  <si>
    <t>Ideate Sticky</t>
  </si>
  <si>
    <t>Ideate BIMLink</t>
  </si>
  <si>
    <t>Revitと連携して求積図形を作成し、求積計算が可能になる</t>
  </si>
  <si>
    <t>生活産業研究所株式会社</t>
  </si>
  <si>
    <t>求積ツール for Revit</t>
  </si>
  <si>
    <t xml:space="preserve">Navisworks Simulate </t>
  </si>
  <si>
    <t>BIM連携　高度な統合モデルソフトウェア</t>
  </si>
  <si>
    <t>Navisworks Manage</t>
  </si>
  <si>
    <t>CFD</t>
  </si>
  <si>
    <t>Revitと連携して設備設計を行う</t>
  </si>
  <si>
    <t>victaulic Tools for Revit</t>
  </si>
  <si>
    <t>Revitモデルを利用して省エネ計算を省力化出来る</t>
  </si>
  <si>
    <t>SAVE-建築 for Revit</t>
  </si>
  <si>
    <t>Revitと一貫計算ソフトNBUS7のデータ連携</t>
  </si>
  <si>
    <t>構造システム</t>
  </si>
  <si>
    <t>SS7 Revit Link</t>
  </si>
  <si>
    <t>Revitの構造躯体情報を元に断面表を自動作図するプログラム</t>
  </si>
  <si>
    <t>SLM for Revit Structure</t>
  </si>
  <si>
    <t>BIM連携　施工管理ソフトウェア</t>
  </si>
  <si>
    <t>Assemble</t>
  </si>
  <si>
    <t xml:space="preserve">Build </t>
  </si>
  <si>
    <t>BIM連携　建設ドキュメント管理ソフトウェア</t>
  </si>
  <si>
    <t>Docs</t>
  </si>
  <si>
    <t>BIM連携　設計コラボレーションソフトウェア</t>
  </si>
  <si>
    <t>BIM連携　測量、計画、建設、改修用点群処理ソフト</t>
  </si>
  <si>
    <t>ReCap Pro</t>
  </si>
  <si>
    <t>BIM連携　施工・測量ソフトウェア</t>
  </si>
  <si>
    <t>Point Layout</t>
  </si>
  <si>
    <t>建築向けBIMソフトウェア</t>
  </si>
  <si>
    <t>Revit LT</t>
  </si>
  <si>
    <t>建築・構造・設備向けBIMソフトウェア</t>
  </si>
  <si>
    <t xml:space="preserve">Revit </t>
  </si>
  <si>
    <t>ソフトウェア等無形物の場合</t>
  </si>
  <si>
    <t>講習名</t>
    <rPh sb="0" eb="2">
      <t>コウシュウ</t>
    </rPh>
    <rPh sb="2" eb="3">
      <t>メイ</t>
    </rPh>
    <phoneticPr fontId="4"/>
  </si>
  <si>
    <t>姓</t>
    <rPh sb="0" eb="1">
      <t>セイ</t>
    </rPh>
    <phoneticPr fontId="4"/>
  </si>
  <si>
    <t>名</t>
    <rPh sb="0" eb="1">
      <t>メイ</t>
    </rPh>
    <phoneticPr fontId="4"/>
  </si>
  <si>
    <t>その他</t>
    <rPh sb="2" eb="3">
      <t>タ</t>
    </rPh>
    <phoneticPr fontId="4"/>
  </si>
  <si>
    <t>講習名</t>
    <phoneticPr fontId="4"/>
  </si>
  <si>
    <t>契約（耐用）期間</t>
    <rPh sb="0" eb="2">
      <t>ケイヤク</t>
    </rPh>
    <rPh sb="6" eb="8">
      <t>キカン</t>
    </rPh>
    <phoneticPr fontId="4"/>
  </si>
  <si>
    <t>支払日</t>
    <rPh sb="0" eb="3">
      <t>シハライヒ</t>
    </rPh>
    <phoneticPr fontId="4"/>
  </si>
  <si>
    <t>実施会場</t>
    <rPh sb="0" eb="2">
      <t>ジッシ</t>
    </rPh>
    <rPh sb="2" eb="4">
      <t>カイジョウ</t>
    </rPh>
    <phoneticPr fontId="4"/>
  </si>
  <si>
    <t>実施日</t>
    <rPh sb="0" eb="2">
      <t>ジッシ</t>
    </rPh>
    <phoneticPr fontId="4"/>
  </si>
  <si>
    <t>ASRES</t>
  </si>
  <si>
    <t>ASDRA</t>
  </si>
  <si>
    <t>補助事業者</t>
  </si>
  <si>
    <t>補助事業者</t>
    <rPh sb="0" eb="2">
      <t>ホジョ</t>
    </rPh>
    <rPh sb="2" eb="4">
      <t>ジギョウ</t>
    </rPh>
    <rPh sb="4" eb="5">
      <t>シャ</t>
    </rPh>
    <phoneticPr fontId="4"/>
  </si>
  <si>
    <t>補助事業者番号</t>
  </si>
  <si>
    <t>補助事業者番号</t>
    <rPh sb="0" eb="2">
      <t>ホジョ</t>
    </rPh>
    <rPh sb="2" eb="4">
      <t>ジギョウ</t>
    </rPh>
    <rPh sb="4" eb="5">
      <t>シャ</t>
    </rPh>
    <rPh sb="5" eb="7">
      <t>バンゴウ</t>
    </rPh>
    <phoneticPr fontId="4"/>
  </si>
  <si>
    <t>補助事業者番号</t>
    <phoneticPr fontId="4"/>
  </si>
  <si>
    <t>購入金額
（円/税抜）</t>
    <rPh sb="0" eb="2">
      <t>コウニュウ</t>
    </rPh>
    <rPh sb="2" eb="4">
      <t>キンガク</t>
    </rPh>
    <rPh sb="6" eb="7">
      <t>エン</t>
    </rPh>
    <rPh sb="8" eb="9">
      <t>ゼイ</t>
    </rPh>
    <rPh sb="9" eb="10">
      <t>ヌ</t>
    </rPh>
    <phoneticPr fontId="4"/>
  </si>
  <si>
    <t>(６)ＢＩＭ講習の実施費用</t>
    <rPh sb="6" eb="8">
      <t>コウシュウ</t>
    </rPh>
    <rPh sb="9" eb="11">
      <t>ジッシ</t>
    </rPh>
    <rPh sb="11" eb="13">
      <t>ヒヨウ</t>
    </rPh>
    <phoneticPr fontId="2"/>
  </si>
  <si>
    <t>補助対象経費
単位：円</t>
    <rPh sb="0" eb="4">
      <t>ホジョタイショウ</t>
    </rPh>
    <rPh sb="4" eb="6">
      <t>ケイヒ</t>
    </rPh>
    <rPh sb="7" eb="9">
      <t>タンイ</t>
    </rPh>
    <rPh sb="10" eb="11">
      <t>エン</t>
    </rPh>
    <phoneticPr fontId="4"/>
  </si>
  <si>
    <r>
      <t>補助</t>
    </r>
    <r>
      <rPr>
        <sz val="9"/>
        <rFont val="游ゴシック"/>
        <family val="3"/>
        <charset val="128"/>
        <scheme val="minor"/>
      </rPr>
      <t>対象経費
単位：円</t>
    </r>
    <rPh sb="0" eb="2">
      <t>ホジョ</t>
    </rPh>
    <rPh sb="7" eb="9">
      <t>タンイ</t>
    </rPh>
    <rPh sb="10" eb="11">
      <t>エン</t>
    </rPh>
    <phoneticPr fontId="4"/>
  </si>
  <si>
    <t>支出額
単位：円（税抜き）</t>
    <rPh sb="0" eb="3">
      <t>シシュツガク</t>
    </rPh>
    <rPh sb="4" eb="6">
      <t>タンイ</t>
    </rPh>
    <rPh sb="7" eb="8">
      <t>エン</t>
    </rPh>
    <rPh sb="9" eb="11">
      <t>ゼイヌ</t>
    </rPh>
    <phoneticPr fontId="4"/>
  </si>
  <si>
    <t>支出額
単位：円
（税抜き）</t>
    <rPh sb="0" eb="3">
      <t>シシュツガク</t>
    </rPh>
    <rPh sb="4" eb="6">
      <t>タンイ</t>
    </rPh>
    <rPh sb="7" eb="8">
      <t>エン</t>
    </rPh>
    <rPh sb="10" eb="12">
      <t>ゼイヌ</t>
    </rPh>
    <phoneticPr fontId="4"/>
  </si>
  <si>
    <t>完了実績報告以降
(プロジェクト利用期間)</t>
    <rPh sb="0" eb="4">
      <t>カンリョウジッセキ</t>
    </rPh>
    <rPh sb="4" eb="6">
      <t>ホウコク</t>
    </rPh>
    <rPh sb="6" eb="8">
      <t>イコウ</t>
    </rPh>
    <rPh sb="16" eb="18">
      <t>リヨウ</t>
    </rPh>
    <rPh sb="18" eb="20">
      <t>キカン</t>
    </rPh>
    <phoneticPr fontId="4"/>
  </si>
  <si>
    <t>複数枚となる場合のページ番号</t>
    <rPh sb="0" eb="2">
      <t>フクスウ</t>
    </rPh>
    <rPh sb="2" eb="3">
      <t>マイ</t>
    </rPh>
    <rPh sb="6" eb="8">
      <t>バアイ</t>
    </rPh>
    <rPh sb="12" eb="14">
      <t>バンゴウ</t>
    </rPh>
    <phoneticPr fontId="4"/>
  </si>
  <si>
    <t>他プロジェクトとの併用</t>
    <rPh sb="0" eb="1">
      <t>ホカ</t>
    </rPh>
    <rPh sb="9" eb="11">
      <t>ヘイヨウ</t>
    </rPh>
    <phoneticPr fontId="4"/>
  </si>
  <si>
    <t>当プロジェクトにおける利用割合</t>
    <rPh sb="0" eb="1">
      <t>トウ</t>
    </rPh>
    <rPh sb="11" eb="13">
      <t>リヨウ</t>
    </rPh>
    <rPh sb="13" eb="15">
      <t>ワリアイ</t>
    </rPh>
    <phoneticPr fontId="4"/>
  </si>
  <si>
    <t>補助対象経費
単位：円</t>
    <rPh sb="0" eb="2">
      <t>ホジョ</t>
    </rPh>
    <rPh sb="7" eb="9">
      <t>タンイ</t>
    </rPh>
    <rPh sb="10" eb="11">
      <t>エン</t>
    </rPh>
    <phoneticPr fontId="4"/>
  </si>
  <si>
    <t>(６)ＢＩＭ講習の実施費用（明細）</t>
    <rPh sb="6" eb="8">
      <t>コウシュウ</t>
    </rPh>
    <rPh sb="9" eb="11">
      <t>ジッシ</t>
    </rPh>
    <rPh sb="11" eb="13">
      <t>ヒヨウ</t>
    </rPh>
    <rPh sb="14" eb="16">
      <t>メイサイ</t>
    </rPh>
    <phoneticPr fontId="2"/>
  </si>
  <si>
    <t>総日数</t>
    <rPh sb="0" eb="3">
      <t>ソウニッスウ</t>
    </rPh>
    <phoneticPr fontId="4"/>
  </si>
  <si>
    <t>ＢＩＭ講習の実施費用</t>
  </si>
  <si>
    <t>ＢＩＭ講習の実施費用（明細）</t>
  </si>
  <si>
    <t>補助対象ソフトウェア登録No</t>
    <rPh sb="0" eb="4">
      <t>ホジョタイショウ</t>
    </rPh>
    <phoneticPr fontId="4"/>
  </si>
  <si>
    <t>補助対象ソフトウェア
登録No</t>
    <rPh sb="0" eb="2">
      <t>ホジョ</t>
    </rPh>
    <rPh sb="2" eb="4">
      <t>タイショウ</t>
    </rPh>
    <phoneticPr fontId="4"/>
  </si>
  <si>
    <t>(１)ソフトウェア利用費</t>
  </si>
  <si>
    <t>(３)ＣＤＥ環境構築・利用費</t>
  </si>
  <si>
    <t>(２)ソフトウェア利用関連費</t>
  </si>
  <si>
    <t>補助対象経費
根拠</t>
    <rPh sb="0" eb="2">
      <t>ホジョ</t>
    </rPh>
    <rPh sb="2" eb="4">
      <t>タイショウ</t>
    </rPh>
    <rPh sb="4" eb="6">
      <t>ケイヒ</t>
    </rPh>
    <rPh sb="7" eb="9">
      <t>コンキョ</t>
    </rPh>
    <phoneticPr fontId="4"/>
  </si>
  <si>
    <t>完了実績報告以降対象額　単位：円</t>
    <rPh sb="0" eb="2">
      <t>カンリョウ</t>
    </rPh>
    <rPh sb="2" eb="4">
      <t>ジッセキ</t>
    </rPh>
    <rPh sb="4" eb="6">
      <t>ホウコク</t>
    </rPh>
    <rPh sb="6" eb="8">
      <t>イコウ</t>
    </rPh>
    <rPh sb="8" eb="10">
      <t>タイショウ</t>
    </rPh>
    <rPh sb="10" eb="11">
      <t>ガク</t>
    </rPh>
    <rPh sb="12" eb="14">
      <t>タンイ</t>
    </rPh>
    <rPh sb="15" eb="16">
      <t>エン</t>
    </rPh>
    <phoneticPr fontId="4"/>
  </si>
  <si>
    <t>完了実績報告(実施状況報告)金額　単位：円</t>
    <rPh sb="0" eb="4">
      <t>カンリョウジッセキ</t>
    </rPh>
    <rPh sb="4" eb="6">
      <t>ホウコク</t>
    </rPh>
    <rPh sb="7" eb="9">
      <t>ジッシ</t>
    </rPh>
    <rPh sb="9" eb="11">
      <t>ジョウキョウ</t>
    </rPh>
    <rPh sb="11" eb="13">
      <t>ホウコク</t>
    </rPh>
    <rPh sb="14" eb="16">
      <t>キンガク</t>
    </rPh>
    <rPh sb="17" eb="19">
      <t>タンイ</t>
    </rPh>
    <rPh sb="20" eb="21">
      <t>エン</t>
    </rPh>
    <phoneticPr fontId="4"/>
  </si>
  <si>
    <t>支払日</t>
    <rPh sb="0" eb="3">
      <t>シハライビ</t>
    </rPh>
    <phoneticPr fontId="4"/>
  </si>
  <si>
    <t>他のプロジェクトとの併用</t>
    <rPh sb="0" eb="1">
      <t>ホカ</t>
    </rPh>
    <rPh sb="10" eb="12">
      <t>ヘイヨウ</t>
    </rPh>
    <phoneticPr fontId="4"/>
  </si>
  <si>
    <t>2ページ</t>
    <phoneticPr fontId="4"/>
  </si>
  <si>
    <t>3ページ</t>
  </si>
  <si>
    <t>4ページ</t>
  </si>
  <si>
    <t>5ページ</t>
  </si>
  <si>
    <t>6ページ</t>
  </si>
  <si>
    <t>全ページ</t>
    <rPh sb="0" eb="1">
      <t>ゼン</t>
    </rPh>
    <phoneticPr fontId="4"/>
  </si>
  <si>
    <t>参加者数</t>
    <rPh sb="0" eb="2">
      <t>サンカ</t>
    </rPh>
    <rPh sb="2" eb="3">
      <t>シャ</t>
    </rPh>
    <rPh sb="3" eb="4">
      <t>スウ</t>
    </rPh>
    <phoneticPr fontId="4"/>
  </si>
  <si>
    <t>内補助対象</t>
    <rPh sb="0" eb="1">
      <t>ウチ</t>
    </rPh>
    <rPh sb="1" eb="5">
      <t>ホジョタイショウ</t>
    </rPh>
    <phoneticPr fontId="4"/>
  </si>
  <si>
    <t>受付管理番号</t>
    <rPh sb="0" eb="2">
      <t>ウケツケ</t>
    </rPh>
    <rPh sb="2" eb="6">
      <t>カンリバンゴウ</t>
    </rPh>
    <phoneticPr fontId="4"/>
  </si>
  <si>
    <t>シート名1</t>
    <rPh sb="3" eb="4">
      <t>メイ</t>
    </rPh>
    <phoneticPr fontId="4"/>
  </si>
  <si>
    <t>シート名2</t>
    <phoneticPr fontId="4"/>
  </si>
  <si>
    <t>シート名3</t>
    <phoneticPr fontId="4"/>
  </si>
  <si>
    <t>シート名4</t>
    <rPh sb="3" eb="4">
      <t>メイ</t>
    </rPh>
    <phoneticPr fontId="4"/>
  </si>
  <si>
    <t>シート名5</t>
  </si>
  <si>
    <t>シート名6</t>
    <rPh sb="3" eb="4">
      <t>メイ</t>
    </rPh>
    <phoneticPr fontId="4"/>
  </si>
  <si>
    <t>シート名7</t>
  </si>
  <si>
    <t>シート名8</t>
  </si>
  <si>
    <t>プロジェクト番号</t>
    <rPh sb="6" eb="8">
      <t>バンゴウ</t>
    </rPh>
    <phoneticPr fontId="4"/>
  </si>
  <si>
    <t>年月日</t>
    <rPh sb="0" eb="3">
      <t>ネンガッピ</t>
    </rPh>
    <phoneticPr fontId="4"/>
  </si>
  <si>
    <t>資料No</t>
  </si>
  <si>
    <t>アカウント登録ユーザー名</t>
  </si>
  <si>
    <t>アカウント登録ユーザー姓</t>
    <rPh sb="11" eb="12">
      <t>セイ</t>
    </rPh>
    <phoneticPr fontId="4"/>
  </si>
  <si>
    <t>使用
期間</t>
  </si>
  <si>
    <t>残価
計算値</t>
  </si>
  <si>
    <t>補助申請金額
単位：円</t>
  </si>
  <si>
    <t>完了実績報告以降対象額
単位：円</t>
  </si>
  <si>
    <t>契約（耐用）開始日</t>
    <phoneticPr fontId="4"/>
  </si>
  <si>
    <t>契約（耐用）終了日</t>
    <phoneticPr fontId="4"/>
  </si>
  <si>
    <t>補助対象期間(プロジェクト利用期間)開始日</t>
    <phoneticPr fontId="4"/>
  </si>
  <si>
    <t>補助対象期間(プロジェクト利用期間)終了日</t>
    <phoneticPr fontId="4"/>
  </si>
  <si>
    <t>補助対象期間(プロジェクト利用期間)総日数</t>
    <phoneticPr fontId="4"/>
  </si>
  <si>
    <t>完了実績報告以降(プロジェクト利用期間)開始日</t>
    <phoneticPr fontId="4"/>
  </si>
  <si>
    <t>完了実績報告以降(プロジェクト利用期間)終了日</t>
    <phoneticPr fontId="4"/>
  </si>
  <si>
    <t>完了実績報告以降(プロジェクト利用期間)総日数</t>
    <phoneticPr fontId="4"/>
  </si>
  <si>
    <t>申請区分</t>
    <rPh sb="0" eb="2">
      <t>シンセイ</t>
    </rPh>
    <rPh sb="2" eb="4">
      <t>クブン</t>
    </rPh>
    <phoneticPr fontId="4"/>
  </si>
  <si>
    <t>補助対象経費区分</t>
  </si>
  <si>
    <t>補助対象ソフトウェア登録No</t>
    <rPh sb="0" eb="2">
      <t>ホジョ</t>
    </rPh>
    <rPh sb="2" eb="4">
      <t>タイショウ</t>
    </rPh>
    <phoneticPr fontId="4"/>
  </si>
  <si>
    <t>耐用年数</t>
    <rPh sb="0" eb="2">
      <t>タイヨウ</t>
    </rPh>
    <rPh sb="2" eb="4">
      <t>ネンスウ</t>
    </rPh>
    <phoneticPr fontId="6"/>
  </si>
  <si>
    <t>購入金額（円/税抜）</t>
    <rPh sb="0" eb="2">
      <t>コウニュウ</t>
    </rPh>
    <rPh sb="2" eb="4">
      <t>キンガク</t>
    </rPh>
    <rPh sb="5" eb="6">
      <t>エン</t>
    </rPh>
    <rPh sb="7" eb="8">
      <t>ゼイ</t>
    </rPh>
    <rPh sb="8" eb="9">
      <t>ヌ</t>
    </rPh>
    <phoneticPr fontId="4"/>
  </si>
  <si>
    <t>補助対象経費単位：円</t>
    <rPh sb="0" eb="2">
      <t>ホジョ</t>
    </rPh>
    <rPh sb="6" eb="8">
      <t>タンイ</t>
    </rPh>
    <rPh sb="9" eb="10">
      <t>エン</t>
    </rPh>
    <phoneticPr fontId="4"/>
  </si>
  <si>
    <t>アカウント登録ユーザー名</t>
    <rPh sb="11" eb="12">
      <t>メイ</t>
    </rPh>
    <phoneticPr fontId="4"/>
  </si>
  <si>
    <t>アカウント登録ユーザー姓</t>
    <rPh sb="11" eb="12">
      <t>セイ</t>
    </rPh>
    <phoneticPr fontId="4"/>
  </si>
  <si>
    <t>登録ユーザーメールアドレス</t>
    <rPh sb="0" eb="2">
      <t>トウロク</t>
    </rPh>
    <phoneticPr fontId="4"/>
  </si>
  <si>
    <t>契約（耐用）期間開始日</t>
    <rPh sb="8" eb="11">
      <t>カイシビ</t>
    </rPh>
    <phoneticPr fontId="4"/>
  </si>
  <si>
    <t>契約（耐用）期間終了日</t>
    <rPh sb="8" eb="11">
      <t>シュウリョウビ</t>
    </rPh>
    <phoneticPr fontId="4"/>
  </si>
  <si>
    <t>補助対象期間(プロジェクト利用期間)開始日</t>
    <rPh sb="18" eb="21">
      <t>カイシビ</t>
    </rPh>
    <phoneticPr fontId="4"/>
  </si>
  <si>
    <t>補助対象期間(プロジェクト利用期間)終了日</t>
    <rPh sb="18" eb="21">
      <t>シュウリョウビ</t>
    </rPh>
    <phoneticPr fontId="4"/>
  </si>
  <si>
    <t>補助対象期間(プロジェクト利用期間)総日数</t>
    <rPh sb="18" eb="21">
      <t>ソウニッスウ</t>
    </rPh>
    <phoneticPr fontId="4"/>
  </si>
  <si>
    <t>完了実績報告以降(プロジェクト利用期間)開始日</t>
    <rPh sb="20" eb="23">
      <t>カイシビ</t>
    </rPh>
    <phoneticPr fontId="4"/>
  </si>
  <si>
    <t>完了実績報告以降(プロジェクト利用期間)終了日</t>
    <rPh sb="20" eb="23">
      <t>シュウリョウビ</t>
    </rPh>
    <phoneticPr fontId="4"/>
  </si>
  <si>
    <t>完了実績報告以降(プロジェクト利用期間)総日数</t>
    <rPh sb="20" eb="23">
      <t>ソウニッスウ</t>
    </rPh>
    <phoneticPr fontId="4"/>
  </si>
  <si>
    <t>使用期間</t>
    <rPh sb="0" eb="2">
      <t>シヨウ</t>
    </rPh>
    <rPh sb="2" eb="4">
      <t>キカン</t>
    </rPh>
    <phoneticPr fontId="4"/>
  </si>
  <si>
    <t>残価計算値</t>
    <rPh sb="0" eb="2">
      <t>ザンカ</t>
    </rPh>
    <rPh sb="2" eb="5">
      <t>ケイサンチ</t>
    </rPh>
    <phoneticPr fontId="4"/>
  </si>
  <si>
    <t>申請
区分</t>
  </si>
  <si>
    <t>商品名（型番）</t>
  </si>
  <si>
    <t>購入金額
（円/税抜）</t>
  </si>
  <si>
    <t>他プロジェクトとの併用</t>
  </si>
  <si>
    <t>当プロジェクトにおける利用割合</t>
  </si>
  <si>
    <t>補助対象経費
単位：円</t>
  </si>
  <si>
    <t>支出額　根拠資料</t>
  </si>
  <si>
    <t>登録ユーザー
メールアドレス</t>
  </si>
  <si>
    <t>購入日</t>
  </si>
  <si>
    <t>申請区分</t>
    <phoneticPr fontId="4"/>
  </si>
  <si>
    <t>講習名</t>
  </si>
  <si>
    <t>実施主催者</t>
  </si>
  <si>
    <t>実施会場</t>
  </si>
  <si>
    <t>参加者数</t>
  </si>
  <si>
    <t>支出額・講習内容
根拠資料</t>
  </si>
  <si>
    <t>支払日</t>
  </si>
  <si>
    <t>支出額
単位：円（税抜き）</t>
  </si>
  <si>
    <t>補助対象経費
根拠</t>
  </si>
  <si>
    <t>内補助対象</t>
  </si>
  <si>
    <t>添付資料
No</t>
  </si>
  <si>
    <t>補助対象ソフトウェア登録No</t>
    <phoneticPr fontId="4"/>
  </si>
  <si>
    <t>補助対象ソフトウェア登録No(その他)</t>
    <phoneticPr fontId="4"/>
  </si>
  <si>
    <t>実施日</t>
  </si>
  <si>
    <t>参加者_所属会社・部署</t>
  </si>
  <si>
    <t>参加者_姓</t>
  </si>
  <si>
    <t>参加者_名</t>
  </si>
  <si>
    <t>添付資料No</t>
    <phoneticPr fontId="4"/>
  </si>
  <si>
    <t>補助対象経費内訳</t>
  </si>
  <si>
    <t>補助対象経費根拠</t>
    <phoneticPr fontId="4"/>
  </si>
  <si>
    <t>補助対象経費単位：円</t>
    <phoneticPr fontId="4"/>
  </si>
  <si>
    <t>支出額単位：円（税抜き）</t>
    <phoneticPr fontId="4"/>
  </si>
  <si>
    <t>対象者_所属</t>
    <phoneticPr fontId="4"/>
  </si>
  <si>
    <t>対象者_職位</t>
    <phoneticPr fontId="4"/>
  </si>
  <si>
    <t>対象者_姓</t>
    <phoneticPr fontId="4"/>
  </si>
  <si>
    <t>対象者_名</t>
    <phoneticPr fontId="4"/>
  </si>
  <si>
    <t>補助対象期間(プロジェクト従事期間)開始日</t>
    <phoneticPr fontId="4"/>
  </si>
  <si>
    <t>補助対象期間(プロジェクト従事期間)終了日</t>
    <phoneticPr fontId="4"/>
  </si>
  <si>
    <t>補助対象期間支出給与総額</t>
    <phoneticPr fontId="4"/>
  </si>
  <si>
    <t>補助対象期間開始日</t>
    <phoneticPr fontId="4"/>
  </si>
  <si>
    <t>補助対象期間終了日</t>
    <phoneticPr fontId="4"/>
  </si>
  <si>
    <t>委託契約期間開始日</t>
    <phoneticPr fontId="4"/>
  </si>
  <si>
    <t>委託契約期間終了日</t>
    <phoneticPr fontId="4"/>
  </si>
  <si>
    <t>他プロジェクトとの併用</t>
    <phoneticPr fontId="4"/>
  </si>
  <si>
    <t>従事割合</t>
    <phoneticPr fontId="4"/>
  </si>
  <si>
    <t>支出給与等根拠資料</t>
    <phoneticPr fontId="4"/>
  </si>
  <si>
    <t>資料No</t>
    <phoneticPr fontId="4"/>
  </si>
  <si>
    <t>補助対象経費</t>
    <phoneticPr fontId="4"/>
  </si>
  <si>
    <t>委託先会社名</t>
    <phoneticPr fontId="4"/>
  </si>
  <si>
    <t>委託業務名称</t>
    <phoneticPr fontId="4"/>
  </si>
  <si>
    <t>契約額</t>
    <phoneticPr fontId="4"/>
  </si>
  <si>
    <t>契約内容・支払根拠資料</t>
    <phoneticPr fontId="4"/>
  </si>
  <si>
    <t>Revit Linkオプション</t>
  </si>
  <si>
    <t>FAST ZERO</t>
  </si>
  <si>
    <t>FAST ZERO for Revit</t>
  </si>
  <si>
    <t>Revitの鉄骨構造モデルの接合部等を詳細化</t>
  </si>
  <si>
    <t>SIRBIM</t>
  </si>
  <si>
    <t>SIRBIM 連携 for Revit</t>
  </si>
  <si>
    <t>SIRBIM 連携 for Archicad</t>
  </si>
  <si>
    <t>株式会社ソフトウェアセンター</t>
  </si>
  <si>
    <t>SLM for Archcad</t>
  </si>
  <si>
    <t>構造躯体情報を元に断面表を自動作図するプログラム  Archicadプラグイン</t>
  </si>
  <si>
    <t>SSC-梁貫通孔設置範囲 for Revit</t>
  </si>
  <si>
    <t>UC for BIMcloud</t>
  </si>
  <si>
    <t>社員のスキルアップを図るため。また、情報共有が図れる。</t>
  </si>
  <si>
    <t>ボリュームスタディ・面積集計アドオンシステム</t>
  </si>
  <si>
    <t xml:space="preserve"> ビジュアライズ 単独 BIMデータを立体表示するVRデバイス</t>
  </si>
  <si>
    <t>BIMモデルや点群をクラウド上で統合・共有・活用できるBIM統合クラウド</t>
  </si>
  <si>
    <t>耐用
年数</t>
    <phoneticPr fontId="4"/>
  </si>
  <si>
    <t>OpenSpace Capture</t>
  </si>
  <si>
    <t>OpenSpace BIM+</t>
  </si>
  <si>
    <t>OpenSpace Captureの拡張ツール。BIMに特化した機能群を搭載。</t>
  </si>
  <si>
    <t>BUILDING DESIGNER</t>
  </si>
  <si>
    <t>ダッソー・システムズ</t>
  </si>
  <si>
    <t>詳細度100から450迄のBIMデータの作成</t>
  </si>
  <si>
    <t>BUILDING DESIGN ENGINEER</t>
  </si>
  <si>
    <t>詳細度100から450迄のBIMデータとテンプレートの作成</t>
  </si>
  <si>
    <t>VIRTUAL CONSTRUCTION ENGINEER</t>
  </si>
  <si>
    <t>BIMの構造モデルを作成</t>
  </si>
  <si>
    <t>COMPUTATIONAL DESIGNER FOR CONSTRUCTION</t>
  </si>
  <si>
    <t>ファサードの作成などに注力したBIMモデル作成</t>
  </si>
  <si>
    <t>ファサードの作成などに注力したBIMモデル作成（アドオン版）</t>
  </si>
  <si>
    <t>PROCESS ENGINEER</t>
  </si>
  <si>
    <t>PROJECT PLANNER</t>
  </si>
  <si>
    <t>BIMプロジェクトの管理</t>
  </si>
  <si>
    <t>BUILDING AND CIVIL 3D MEP DESIGNER</t>
  </si>
  <si>
    <t>MEP関連の機能を充実させたBIMモデリング</t>
  </si>
  <si>
    <t>BUILDING AND CIVIL 3D FLUID ENGINEER</t>
  </si>
  <si>
    <t>配管および HVAC の設計機能を充実させたBIMモデルの作成</t>
  </si>
  <si>
    <t>BUILDING AND CIVIL 3D ELECTRICAL ENGINEER</t>
  </si>
  <si>
    <t>BUILDING AND CIVIL SYSTEMS SCHEMATIC DESIGNER</t>
  </si>
  <si>
    <t>MEP関連の拡張機能、BIMモデルと連携する２次元図の作成</t>
  </si>
  <si>
    <t>MULTIDISCIPLINE SCHEMATIC DESIGNER</t>
  </si>
  <si>
    <t>MEP関連の拡張機能、BIMモデルと連携する２次元図とレポートの作成</t>
  </si>
  <si>
    <t>BUILDING AND CIVIL MODEL COORDINATOR</t>
  </si>
  <si>
    <t>BIMデータを取り込んでデータの統合や干渉チェック/レビュー</t>
  </si>
  <si>
    <t>BUILDING AND CIVIL PRESENTER</t>
  </si>
  <si>
    <t>BIMデータを統合し、高度なレンダリング画像や動画を作成</t>
  </si>
  <si>
    <t>COLLABORATIVE BUSINESS &amp; INDUSTRY INNOVATOR</t>
  </si>
  <si>
    <t>3DEXPERIENCE 製品に必須のクラウドプラットフォーム</t>
  </si>
  <si>
    <t>IMMERSIVE VISUAL EXPERIENCE</t>
  </si>
  <si>
    <t>VRが可能となる拡張機能</t>
  </si>
  <si>
    <t>AAC</t>
  </si>
  <si>
    <t>BIMデータを活用したプロジェクト管理</t>
  </si>
  <si>
    <t>Architecture Engineering &amp; Construction Collection</t>
    <phoneticPr fontId="7"/>
  </si>
  <si>
    <t>BIMソフト(Revit)含めた建築/建設向け総合ソリューション</t>
    <phoneticPr fontId="7"/>
  </si>
  <si>
    <t>Archicad  (Win/Mac)</t>
    <phoneticPr fontId="7"/>
  </si>
  <si>
    <t>グラフィソフトジャパン株式会社</t>
    <phoneticPr fontId="7"/>
  </si>
  <si>
    <t>BIMソフトウェア</t>
    <phoneticPr fontId="7"/>
  </si>
  <si>
    <t>Archicad  Graphisoft Forward</t>
    <phoneticPr fontId="7"/>
  </si>
  <si>
    <t>Archicad  Solo (Win/Mac)</t>
    <phoneticPr fontId="7"/>
  </si>
  <si>
    <t>Archicad  Solo Graphisoft Forward</t>
    <phoneticPr fontId="7"/>
  </si>
  <si>
    <t>Archicad Solo Subscription</t>
    <phoneticPr fontId="7"/>
  </si>
  <si>
    <t>Archicad Solo サイドグレード</t>
    <phoneticPr fontId="7"/>
  </si>
  <si>
    <t>BIMソフトウェア（サイドグレード）</t>
    <phoneticPr fontId="7"/>
  </si>
  <si>
    <t xml:space="preserve">Archicad Subscription </t>
    <phoneticPr fontId="7"/>
  </si>
  <si>
    <t>Archicad アップグレード</t>
    <phoneticPr fontId="7"/>
  </si>
  <si>
    <t>BIMソフトウェア（アップグレード）</t>
    <phoneticPr fontId="7"/>
  </si>
  <si>
    <t>GLOOBE Architect（実施設計）</t>
    <phoneticPr fontId="7"/>
  </si>
  <si>
    <t>平面詳細図、矩計図、展開図、建具表、仕上表</t>
    <phoneticPr fontId="7"/>
  </si>
  <si>
    <t>GLOOBE Construction（仮設計画）</t>
    <phoneticPr fontId="7"/>
  </si>
  <si>
    <t>GLOOBE Construction（工程計画）</t>
    <phoneticPr fontId="7"/>
  </si>
  <si>
    <t>GLOOBE Construction（土工計画）</t>
    <phoneticPr fontId="7"/>
  </si>
  <si>
    <t>Vectorworks Architect</t>
    <phoneticPr fontId="7"/>
  </si>
  <si>
    <t>Vectorworks Design Suite</t>
    <phoneticPr fontId="7"/>
  </si>
  <si>
    <t>Vectorworks Landmark</t>
    <phoneticPr fontId="7"/>
  </si>
  <si>
    <t>Vectorworks Spotlight</t>
    <phoneticPr fontId="7"/>
  </si>
  <si>
    <t>BIMソフトウェア、ホール照明設計など</t>
    <phoneticPr fontId="7"/>
  </si>
  <si>
    <t>BIM Collaborate</t>
    <phoneticPr fontId="7"/>
  </si>
  <si>
    <t>Autodesk</t>
    <phoneticPr fontId="4"/>
  </si>
  <si>
    <t>BIMcloud SaaS（Software as a Service）1年</t>
    <phoneticPr fontId="7"/>
  </si>
  <si>
    <t>BIMプロジェクトプラットフォーム(共通データ環境)</t>
    <phoneticPr fontId="7"/>
  </si>
  <si>
    <t>BIMcloud User License</t>
    <phoneticPr fontId="7"/>
  </si>
  <si>
    <t>Aconex</t>
    <phoneticPr fontId="7"/>
  </si>
  <si>
    <t>Oracle</t>
    <phoneticPr fontId="7"/>
  </si>
  <si>
    <t>CDE／ビューワー</t>
    <phoneticPr fontId="7"/>
  </si>
  <si>
    <t>Revizto</t>
    <phoneticPr fontId="7"/>
  </si>
  <si>
    <t>ARCHI Box</t>
    <phoneticPr fontId="7"/>
  </si>
  <si>
    <t>データ共有サービス</t>
    <phoneticPr fontId="7"/>
  </si>
  <si>
    <t xml:space="preserve">Tekla Structures </t>
    <phoneticPr fontId="7"/>
  </si>
  <si>
    <t>株式会社トリンブル・ソリューションズ</t>
    <phoneticPr fontId="7"/>
  </si>
  <si>
    <t>S/F REAL4</t>
    <phoneticPr fontId="7"/>
  </si>
  <si>
    <t>データロジック</t>
    <phoneticPr fontId="7"/>
  </si>
  <si>
    <t>Real４</t>
    <phoneticPr fontId="7"/>
  </si>
  <si>
    <t>Super Build/SS7</t>
    <phoneticPr fontId="7"/>
  </si>
  <si>
    <t>構造モデラー+NBUS7</t>
    <phoneticPr fontId="7"/>
  </si>
  <si>
    <t>構造システム</t>
    <phoneticPr fontId="7"/>
  </si>
  <si>
    <t>SIRCAD</t>
    <phoneticPr fontId="7"/>
  </si>
  <si>
    <t>Revitと連携して自動配筋</t>
    <phoneticPr fontId="7"/>
  </si>
  <si>
    <t>鉄之助ソリッド</t>
    <phoneticPr fontId="7"/>
  </si>
  <si>
    <t>すけるTON</t>
    <phoneticPr fontId="7"/>
  </si>
  <si>
    <t>SSC for Revit</t>
    <phoneticPr fontId="7"/>
  </si>
  <si>
    <t>Revitと一貫計算ソフトSS7のデータ連携</t>
    <phoneticPr fontId="7"/>
  </si>
  <si>
    <t>Rebro</t>
    <phoneticPr fontId="7"/>
  </si>
  <si>
    <t>NYKシステムズ</t>
    <phoneticPr fontId="7"/>
  </si>
  <si>
    <t>T-Fas</t>
    <phoneticPr fontId="7"/>
  </si>
  <si>
    <t>ダイテック</t>
    <phoneticPr fontId="7"/>
  </si>
  <si>
    <t>CADEWA</t>
    <phoneticPr fontId="7"/>
  </si>
  <si>
    <t>CADWe’ll Linx</t>
    <phoneticPr fontId="7"/>
  </si>
  <si>
    <t>CADWe’ll Tfas</t>
    <phoneticPr fontId="7"/>
  </si>
  <si>
    <t>CADEWA　smart</t>
    <phoneticPr fontId="7"/>
  </si>
  <si>
    <t>富士通四国インフォテック</t>
    <phoneticPr fontId="7"/>
  </si>
  <si>
    <t>株式会社建築ピボット</t>
    <phoneticPr fontId="1"/>
  </si>
  <si>
    <t>FKS FN</t>
    <phoneticPr fontId="7"/>
  </si>
  <si>
    <t>仕上数量積算システム</t>
    <phoneticPr fontId="7"/>
  </si>
  <si>
    <t>FKS RC</t>
    <phoneticPr fontId="7"/>
  </si>
  <si>
    <t>RC数量積算システム</t>
    <phoneticPr fontId="7"/>
  </si>
  <si>
    <t>costnavi</t>
    <phoneticPr fontId="7"/>
  </si>
  <si>
    <t>建築ソフト</t>
    <phoneticPr fontId="7"/>
  </si>
  <si>
    <t>Takeoff</t>
    <phoneticPr fontId="7"/>
  </si>
  <si>
    <t>建設数量拾いソフトウェア</t>
    <phoneticPr fontId="7"/>
  </si>
  <si>
    <t>流体解析ソフト</t>
    <phoneticPr fontId="7"/>
  </si>
  <si>
    <t>Pathfinder</t>
    <phoneticPr fontId="7"/>
  </si>
  <si>
    <t>CAEソリューションズ</t>
    <phoneticPr fontId="7"/>
  </si>
  <si>
    <t>PyroSim</t>
    <phoneticPr fontId="7"/>
  </si>
  <si>
    <t>STREAM</t>
    <phoneticPr fontId="7"/>
  </si>
  <si>
    <t>エムエスシーソフトウェア</t>
    <phoneticPr fontId="7"/>
  </si>
  <si>
    <t>SAVE-建築</t>
    <phoneticPr fontId="7"/>
  </si>
  <si>
    <t>WindPerfectDX</t>
    <phoneticPr fontId="7"/>
  </si>
  <si>
    <t>環境シミュレーション</t>
    <phoneticPr fontId="7"/>
  </si>
  <si>
    <t>BIM連携　統合モデルソフトウェア</t>
    <phoneticPr fontId="7"/>
  </si>
  <si>
    <t>創心アーキプラン</t>
    <phoneticPr fontId="7"/>
  </si>
  <si>
    <t>Solibri Model Cheker</t>
    <phoneticPr fontId="7"/>
  </si>
  <si>
    <t>Solibri Office サブスクリプションライセンス 1年</t>
    <phoneticPr fontId="7"/>
  </si>
  <si>
    <t>BIMモデルの品質向上、品質管理</t>
    <phoneticPr fontId="7"/>
  </si>
  <si>
    <t>Solibri Office ネットワーク版</t>
    <phoneticPr fontId="7"/>
  </si>
  <si>
    <t>Solibri Site サブスクリプションライセンス 1年</t>
    <phoneticPr fontId="7"/>
  </si>
  <si>
    <t>GLOOBE VR</t>
    <phoneticPr fontId="7"/>
  </si>
  <si>
    <t>VRソフト</t>
    <phoneticPr fontId="7"/>
  </si>
  <si>
    <t>TRENDｰPOINT</t>
    <phoneticPr fontId="7"/>
  </si>
  <si>
    <t>ARCHITREND リアルウォーカー</t>
    <phoneticPr fontId="7"/>
  </si>
  <si>
    <t>ADS-win</t>
    <phoneticPr fontId="7"/>
  </si>
  <si>
    <t>日影、斜線、天空率等計算</t>
    <phoneticPr fontId="7"/>
  </si>
  <si>
    <t>ADS-BT for Revit/ArchiCAD/VectorWorks</t>
    <phoneticPr fontId="7"/>
  </si>
  <si>
    <t>TP-PLANNER</t>
    <phoneticPr fontId="7"/>
  </si>
  <si>
    <t>コミュニケーションシステム</t>
    <phoneticPr fontId="7"/>
  </si>
  <si>
    <t>GLOOBE Architect（法規チェック）</t>
    <phoneticPr fontId="7"/>
  </si>
  <si>
    <t>ENSCAPE</t>
    <phoneticPr fontId="7"/>
  </si>
  <si>
    <t>ビジュアライズ</t>
    <phoneticPr fontId="7"/>
  </si>
  <si>
    <t>Twinmotion</t>
    <phoneticPr fontId="7"/>
  </si>
  <si>
    <t>アルファコックス</t>
    <phoneticPr fontId="7"/>
  </si>
  <si>
    <t>CINEMA 4D</t>
    <phoneticPr fontId="7"/>
  </si>
  <si>
    <t>P-style</t>
    <phoneticPr fontId="7"/>
  </si>
  <si>
    <t>CGレンダリング</t>
    <phoneticPr fontId="7"/>
  </si>
  <si>
    <t>V-style</t>
    <phoneticPr fontId="7"/>
  </si>
  <si>
    <t>Revitの拡張機能でBIMモデルの作成をサポートする</t>
    <phoneticPr fontId="7"/>
  </si>
  <si>
    <t>Ideate StyleManager</t>
    <phoneticPr fontId="7"/>
  </si>
  <si>
    <t>ライカジオシステムズ株式会社</t>
    <phoneticPr fontId="4"/>
  </si>
  <si>
    <t>Revitに取り込んだ点群データからBIM モデルを生成する</t>
    <phoneticPr fontId="7"/>
  </si>
  <si>
    <t>MF Tools</t>
    <phoneticPr fontId="7"/>
  </si>
  <si>
    <t>M＆Ftecnica</t>
    <phoneticPr fontId="7"/>
  </si>
  <si>
    <t>USHFORTH Tools for Revit</t>
    <phoneticPr fontId="7"/>
  </si>
  <si>
    <t>BooT.one</t>
    <phoneticPr fontId="7"/>
  </si>
  <si>
    <t>MAGONOTE</t>
    <phoneticPr fontId="7"/>
  </si>
  <si>
    <t>ArchiCADプラグイン</t>
    <phoneticPr fontId="7"/>
  </si>
  <si>
    <t>smart con　Planner</t>
    <phoneticPr fontId="7"/>
  </si>
  <si>
    <t>mixpace</t>
    <phoneticPr fontId="7"/>
  </si>
  <si>
    <t>株式会社ホロラボ</t>
    <phoneticPr fontId="7"/>
  </si>
  <si>
    <t>BｰLOOP</t>
    <phoneticPr fontId="7"/>
  </si>
  <si>
    <t>簡易空間モデルを使って、空調・省エネ計算アプリと連携する基本機能</t>
    <phoneticPr fontId="7"/>
  </si>
  <si>
    <t>BIMソフトとB-LOOPを連携するためのRevitアドインソフト</t>
    <phoneticPr fontId="7"/>
  </si>
  <si>
    <t>B-LOOPを利⽤し、標準⼊⼒法による省エネ計算を⾏う</t>
    <phoneticPr fontId="7"/>
  </si>
  <si>
    <t>B-LOOPを利⽤し、空調・換気機器を選定する</t>
    <phoneticPr fontId="7"/>
  </si>
  <si>
    <t>B-LOOPを利⽤し、国内基準の熱負荷計算を⾏う</t>
    <phoneticPr fontId="7"/>
  </si>
  <si>
    <t>FAST Hybrid for Revit</t>
    <phoneticPr fontId="33"/>
  </si>
  <si>
    <t>Revitの鉄骨構造モデルの接合部等を詳細化</t>
    <phoneticPr fontId="7"/>
  </si>
  <si>
    <t>求積ツール for ARCHICAD</t>
    <phoneticPr fontId="7"/>
  </si>
  <si>
    <t>生活産業研究所株式会社</t>
    <phoneticPr fontId="7"/>
  </si>
  <si>
    <t>リコーバーチャルワークプレイス</t>
    <phoneticPr fontId="7"/>
  </si>
  <si>
    <t>Catenda Hub(旧名称：Bimsync)</t>
    <phoneticPr fontId="4"/>
  </si>
  <si>
    <t>IFCデータをブラウザ上で統合し、環境下のメンバーで共有できるCDEブラウザアプリ</t>
    <phoneticPr fontId="17"/>
  </si>
  <si>
    <t>株式会社フォーラムエイト</t>
    <phoneticPr fontId="4"/>
  </si>
  <si>
    <t>smartCON Planner R</t>
    <phoneticPr fontId="4"/>
  </si>
  <si>
    <t>株式会社ファーストクルー</t>
    <phoneticPr fontId="4"/>
  </si>
  <si>
    <t>KAPシステム</t>
    <phoneticPr fontId="4"/>
  </si>
  <si>
    <t>mixpace(ユーザー数追加オプション)</t>
    <phoneticPr fontId="7"/>
  </si>
  <si>
    <t>mixpace(ファイル変換回数追加オプション)</t>
    <phoneticPr fontId="7"/>
  </si>
  <si>
    <t>mixpace(Remote Renderingオプション)</t>
    <phoneticPr fontId="7"/>
  </si>
  <si>
    <t>株式会社日積サーベイ</t>
    <phoneticPr fontId="4"/>
  </si>
  <si>
    <t>株式会社STUDIO55</t>
    <phoneticPr fontId="7"/>
  </si>
  <si>
    <t>D5 Render</t>
    <phoneticPr fontId="4"/>
  </si>
  <si>
    <t>GLOOBE点群アシスト</t>
    <phoneticPr fontId="4"/>
  </si>
  <si>
    <t>株式会社ニコン・トリンブル</t>
    <phoneticPr fontId="1"/>
  </si>
  <si>
    <t>AutoCAD Revit LT SUITE</t>
    <phoneticPr fontId="4"/>
  </si>
  <si>
    <t>Dropbox</t>
    <phoneticPr fontId="4"/>
  </si>
  <si>
    <t>ARK BASE</t>
    <phoneticPr fontId="4"/>
  </si>
  <si>
    <t>S/F REAL4 Convert</t>
    <phoneticPr fontId="4"/>
  </si>
  <si>
    <t>cadwork</t>
    <phoneticPr fontId="4"/>
  </si>
  <si>
    <t>単独</t>
    <rPh sb="0" eb="2">
      <t>タンドク</t>
    </rPh>
    <phoneticPr fontId="1"/>
  </si>
  <si>
    <t xml:space="preserve">VIVE Pro 2 </t>
    <phoneticPr fontId="4"/>
  </si>
  <si>
    <t>HTC</t>
    <phoneticPr fontId="4"/>
  </si>
  <si>
    <t>Meta Quest 2</t>
    <phoneticPr fontId="1"/>
  </si>
  <si>
    <t>SPIDERPLUS（S+BIM）</t>
    <phoneticPr fontId="1"/>
  </si>
  <si>
    <t>クラウドBIMビューワ</t>
    <phoneticPr fontId="1"/>
  </si>
  <si>
    <t>単独</t>
    <phoneticPr fontId="4"/>
  </si>
  <si>
    <t>BIM3Dモデルの閲覧・メモの記入・共有ができる</t>
    <phoneticPr fontId="1"/>
  </si>
  <si>
    <t>Meta Quest Pro</t>
    <phoneticPr fontId="1"/>
  </si>
  <si>
    <t>Meta</t>
    <phoneticPr fontId="1"/>
  </si>
  <si>
    <t>Trimble Connect AR</t>
    <phoneticPr fontId="4"/>
  </si>
  <si>
    <t>Trimble Connect Business Premium</t>
    <phoneticPr fontId="4"/>
  </si>
  <si>
    <t>Reinforcement Detailing</t>
    <phoneticPr fontId="1"/>
  </si>
  <si>
    <t>Unity Reflect</t>
    <phoneticPr fontId="4"/>
  </si>
  <si>
    <t>Unity</t>
    <phoneticPr fontId="4"/>
  </si>
  <si>
    <t>BIMを取り込み、没入型リアルタイム3Dコラボレーション環境を提供</t>
    <phoneticPr fontId="4"/>
  </si>
  <si>
    <t>ASQUAN</t>
    <phoneticPr fontId="1"/>
  </si>
  <si>
    <t>株式会社アークデータ研究所</t>
    <phoneticPr fontId="1"/>
  </si>
  <si>
    <t>積算</t>
    <phoneticPr fontId="1"/>
  </si>
  <si>
    <t>躯体数量計算プログラム</t>
    <phoneticPr fontId="1"/>
  </si>
  <si>
    <t>構造解析・計算・構造モデル</t>
    <phoneticPr fontId="1"/>
  </si>
  <si>
    <t>弾性振動解析プレゼンテーションプログラム</t>
    <phoneticPr fontId="1"/>
  </si>
  <si>
    <t>ビジュアライズ</t>
    <phoneticPr fontId="1"/>
  </si>
  <si>
    <t>構造図作成プログラム</t>
    <phoneticPr fontId="1"/>
  </si>
  <si>
    <t>株式会社ソフトウェアセンター</t>
    <phoneticPr fontId="1"/>
  </si>
  <si>
    <t>Meta Quest 3</t>
    <phoneticPr fontId="1"/>
  </si>
  <si>
    <t>VISUAL SCRIPT DESIGNER</t>
    <phoneticPr fontId="1"/>
  </si>
  <si>
    <t>建築・構造向けBIMソフトウェア</t>
    <phoneticPr fontId="1"/>
  </si>
  <si>
    <t>コラボレーション・セッションへのゲスト参加</t>
  </si>
  <si>
    <t>ACT-3D</t>
  </si>
  <si>
    <t>静止画・動画・パノラマVR制作。イメージの共有が簡単にできる。</t>
  </si>
  <si>
    <t>実寸法師３Ｄ（｢実寸法師」とのセット購入であれば補助対象）</t>
    <phoneticPr fontId="1"/>
  </si>
  <si>
    <t>BIMソフトウェアとシームレスに連動する外部ビューアソフトウェア</t>
  </si>
  <si>
    <t>ユニオンシステム株式会社</t>
  </si>
  <si>
    <t>「SS7」データの建築数量算出オプションソフト</t>
  </si>
  <si>
    <t>Super Build／SS7 Op.RC積算</t>
  </si>
  <si>
    <t>「SS7」データ(RC造)の建築数量算出オプションソフト</t>
  </si>
  <si>
    <t>Super Build／SS7 Op.S積算</t>
  </si>
  <si>
    <t>「SS7」データ(S造)の建築数量算出オプションソフト</t>
  </si>
  <si>
    <t>Fuzor Ultimate</t>
  </si>
  <si>
    <t>Fuzor Design Synergy</t>
  </si>
  <si>
    <t>Fuzor BIM Solution</t>
  </si>
  <si>
    <t>Fuzor Lite</t>
  </si>
  <si>
    <t>民間工事向け積算見積作成システム</t>
  </si>
  <si>
    <t>V-Ray® for Revit</t>
    <phoneticPr fontId="4"/>
  </si>
  <si>
    <t>CG  レンダリング</t>
  </si>
  <si>
    <t>FUZOR Collaboration Viewer (スタンドアローンのみ)</t>
    <phoneticPr fontId="7"/>
  </si>
  <si>
    <t>Lumion standard</t>
    <phoneticPr fontId="1"/>
  </si>
  <si>
    <t>高精細3次元モデルの処理・データ共有が可能なプラットフォームサービス</t>
  </si>
  <si>
    <t>FlowDesigner プロフェッショナル版</t>
    <phoneticPr fontId="1"/>
  </si>
  <si>
    <t>B-LOOP for Revit</t>
    <phoneticPr fontId="1"/>
  </si>
  <si>
    <t>SeACD</t>
    <phoneticPr fontId="1"/>
  </si>
  <si>
    <t>Trimble XR10</t>
    <phoneticPr fontId="1"/>
  </si>
  <si>
    <t>Trimble Connect MR</t>
    <phoneticPr fontId="1"/>
  </si>
  <si>
    <t>BIM専用墨出し機器、レーザ、カメラ搭載 Field Link用HW</t>
    <phoneticPr fontId="1"/>
  </si>
  <si>
    <t>FlowDesigner エンタープライズ版</t>
  </si>
  <si>
    <t>株式会社アドバンスドナレッジ研究所</t>
  </si>
  <si>
    <t>気流解析/環境シミュレーション</t>
  </si>
  <si>
    <t>外部連携オプション</t>
  </si>
  <si>
    <t>FlowDesignerで制御プログラムと連携して解析を行えるオプション</t>
  </si>
  <si>
    <t>輻射・日射・快適性指標オプション</t>
  </si>
  <si>
    <t>FlowDesignerで輻射・日射・快適性指標解析を行えるオプション</t>
  </si>
  <si>
    <t>音響解析オプション</t>
  </si>
  <si>
    <t>FlowDesignerで音の拡がりを検討することができるオプション</t>
  </si>
  <si>
    <t>無制限メッシュオプション</t>
  </si>
  <si>
    <t>FlowDesignerで1000万メッシュ以上の解析を行う際に必要となるオプション</t>
  </si>
  <si>
    <t>Parasolid読み込みオプション</t>
  </si>
  <si>
    <t>株式会社アドバンスドナレッジ研究所</t>
    <phoneticPr fontId="1"/>
  </si>
  <si>
    <t>FlowDesignerでParasolid形式のファイルを読み込む際に必要となるオプション</t>
  </si>
  <si>
    <t>SolidWorks</t>
    <phoneticPr fontId="1"/>
  </si>
  <si>
    <t>更新日</t>
    <rPh sb="0" eb="3">
      <t>コウシンビ</t>
    </rPh>
    <phoneticPr fontId="4"/>
  </si>
  <si>
    <t>Archicad Solo VIPservice</t>
    <phoneticPr fontId="7"/>
  </si>
  <si>
    <t>Archicad VIPservice</t>
    <phoneticPr fontId="7"/>
  </si>
  <si>
    <t>3ＤVR空間を容易に作成ができ、日照、景観など多様なシミュレーションが行える。</t>
  </si>
  <si>
    <t xml:space="preserve">BIM Collaborate Pro </t>
    <phoneticPr fontId="1"/>
  </si>
  <si>
    <t>HELIOS 　（通称：HELIOS , ヘリオス)</t>
  </si>
  <si>
    <t>(３)ＣＤＥ環境構築・利用費</t>
    <phoneticPr fontId="1"/>
  </si>
  <si>
    <t>(２)ソフトウェア利用関連費</t>
    <phoneticPr fontId="1"/>
  </si>
  <si>
    <t>Leica BLK360</t>
    <phoneticPr fontId="1"/>
  </si>
  <si>
    <t>ライカジオシステムズ株式会社</t>
  </si>
  <si>
    <t>空間の3D点群データを作成するレーザースキャナー</t>
  </si>
  <si>
    <t>すけるTON for Revit 詳細図オプション</t>
    <phoneticPr fontId="1"/>
  </si>
  <si>
    <t>自動生成機能によって鉄骨の詳細部材を生成した後、それを詳細図として出力できます。</t>
  </si>
  <si>
    <t>BIM fan !（プレミアム会員）</t>
    <phoneticPr fontId="1"/>
  </si>
  <si>
    <t>株式会社STUDIO55</t>
  </si>
  <si>
    <t>Revit・ArchicadのプラグインやオリジナルBIMオブジェクトを使用できるサービス</t>
  </si>
  <si>
    <t>コワークストレージ</t>
    <phoneticPr fontId="1"/>
  </si>
  <si>
    <t>NTT東日本</t>
    <phoneticPr fontId="1"/>
  </si>
  <si>
    <t>建築・構造向けBIMソフトウェアアップグレード</t>
    <phoneticPr fontId="1"/>
  </si>
  <si>
    <t>建築・構造向けBIMソフトウェア加工製作連携アップグレード</t>
    <phoneticPr fontId="1"/>
  </si>
  <si>
    <t>建築・構造向けBIMソフトウェアNC加工製作連携アップグレード</t>
    <phoneticPr fontId="1"/>
  </si>
  <si>
    <t>建築・構造向けBIMソフトウェアプレート製作連携アップグレード</t>
    <phoneticPr fontId="1"/>
  </si>
  <si>
    <t>smart CON planner AR GENAR Pro</t>
    <phoneticPr fontId="1"/>
  </si>
  <si>
    <t>ARの技術でBIMモデルを現風景に重ねタブレット上に投影し可視化する。</t>
  </si>
  <si>
    <t>Lightning BIM</t>
    <phoneticPr fontId="4"/>
  </si>
  <si>
    <t>Arent</t>
    <phoneticPr fontId="4"/>
  </si>
  <si>
    <t>構造モデラー+Revit Op.</t>
    <phoneticPr fontId="4"/>
  </si>
  <si>
    <t>K-D2 PLANNER</t>
    <phoneticPr fontId="4"/>
  </si>
  <si>
    <t>コベルコ建機</t>
    <phoneticPr fontId="4"/>
  </si>
  <si>
    <t>応用技術株式会社</t>
    <phoneticPr fontId="4"/>
  </si>
  <si>
    <t>株式会社Ｕ’ｓＦａｃｔｏｒｙ</t>
    <phoneticPr fontId="4"/>
  </si>
  <si>
    <t>株式会社ニコン・トリンブル</t>
    <phoneticPr fontId="4"/>
  </si>
  <si>
    <t>Smart BIM Connection</t>
    <phoneticPr fontId="4"/>
  </si>
  <si>
    <t>株式会社インフォマティクス</t>
    <phoneticPr fontId="4"/>
  </si>
  <si>
    <t>ClearEdge3D,Inc.</t>
    <phoneticPr fontId="4"/>
  </si>
  <si>
    <t>ティエムソフト</t>
    <phoneticPr fontId="4"/>
  </si>
  <si>
    <t>Analyze_Pro(初期導入費は除く)</t>
    <phoneticPr fontId="4"/>
  </si>
  <si>
    <t>株式会社NTTファシリティーズ</t>
    <phoneticPr fontId="4"/>
  </si>
  <si>
    <t>BricsCAD Ultimate メンテナンス</t>
    <phoneticPr fontId="4"/>
  </si>
  <si>
    <t>BricsysNV.</t>
    <phoneticPr fontId="4"/>
  </si>
  <si>
    <t>Revit Assist Tools</t>
    <phoneticPr fontId="4"/>
  </si>
  <si>
    <t>株式会社コンピュータシステム研究所</t>
    <phoneticPr fontId="4"/>
  </si>
  <si>
    <t>データロジック</t>
    <phoneticPr fontId="4"/>
  </si>
  <si>
    <t>Revit中間ファイル取込/出力</t>
    <phoneticPr fontId="4"/>
  </si>
  <si>
    <t>ダイキン工業株式会社</t>
    <phoneticPr fontId="4"/>
  </si>
  <si>
    <t>Leica Nova MS60</t>
    <phoneticPr fontId="4"/>
  </si>
  <si>
    <t>Meta</t>
    <phoneticPr fontId="4"/>
  </si>
  <si>
    <t>スパイダープラス株式会社</t>
    <phoneticPr fontId="4"/>
  </si>
  <si>
    <t>株式会社アークデータ研究所</t>
    <phoneticPr fontId="4"/>
  </si>
  <si>
    <t>SSC-梁貫通孔設置範囲 for Archicad</t>
    <phoneticPr fontId="4"/>
  </si>
  <si>
    <t>MassPlan for ARCHICAD</t>
    <phoneticPr fontId="4"/>
  </si>
  <si>
    <t>株式会社コルク</t>
    <phoneticPr fontId="4"/>
  </si>
  <si>
    <t>ダッソー・システムズ</t>
    <phoneticPr fontId="4"/>
  </si>
  <si>
    <t>実寸法師３Ｄアップグレード（｢実寸法師」とのセット購入、若しくは｢実寸法師」を購入済であれば補助対象）</t>
    <phoneticPr fontId="1"/>
  </si>
  <si>
    <t>実寸法師３ＤＰｒｏアップグレード（No.261 とのセット購入、もしくは、No.261 購入済であれば補助対象）</t>
    <phoneticPr fontId="1"/>
  </si>
  <si>
    <t>実寸法師3DBeamProアップグレード（No.267 とのセット購入、若しくはNo.267 を購入済であれば補助対象）</t>
    <phoneticPr fontId="1"/>
  </si>
  <si>
    <t>Lumion pro</t>
    <phoneticPr fontId="4"/>
  </si>
  <si>
    <t>株式会社コンプケア</t>
    <phoneticPr fontId="4"/>
  </si>
  <si>
    <t>chaos</t>
    <phoneticPr fontId="4"/>
  </si>
  <si>
    <t>株式会社NTTPCコミュニケーションズ</t>
    <phoneticPr fontId="4"/>
  </si>
  <si>
    <t>UC-win/Road</t>
    <phoneticPr fontId="4"/>
  </si>
  <si>
    <t>3Dカタログ.com(Aプラン)</t>
  </si>
  <si>
    <t>建材・設備　３Dカタログ</t>
  </si>
  <si>
    <t>3Dカタログ.com(Bプラン)</t>
  </si>
  <si>
    <t>CAD用添景データ DATA STATION(No.296またはNo.297と同時利用に限る)</t>
  </si>
  <si>
    <t>データ共有サービスARCHITREND Drive(No. 297と同時利用に限る)</t>
  </si>
  <si>
    <t>BIM 360 Design</t>
  </si>
  <si>
    <t>BIM 360 Coordinate</t>
  </si>
  <si>
    <t>BIM 360 Build</t>
  </si>
  <si>
    <t>S+BIM（ビューア）</t>
  </si>
  <si>
    <t>クラウドBIMビューア</t>
  </si>
  <si>
    <t>victaulic</t>
    <phoneticPr fontId="4"/>
  </si>
  <si>
    <t>株式会社リコー</t>
    <phoneticPr fontId="4"/>
  </si>
  <si>
    <t>株式会社フォトラクション</t>
    <phoneticPr fontId="4"/>
  </si>
  <si>
    <t>株式会社アルモニコス</t>
    <phoneticPr fontId="4"/>
  </si>
  <si>
    <t>複合現実製作所</t>
    <phoneticPr fontId="4"/>
  </si>
  <si>
    <t>Microsoft</t>
    <phoneticPr fontId="4"/>
  </si>
  <si>
    <t>株式会社エリジオン</t>
    <phoneticPr fontId="4"/>
  </si>
  <si>
    <t>Rendra</t>
    <phoneticPr fontId="4"/>
  </si>
  <si>
    <t>AGACAD PRECAST CONCRETE</t>
    <phoneticPr fontId="4"/>
  </si>
  <si>
    <t>SOFiSTiK</t>
    <phoneticPr fontId="4"/>
  </si>
  <si>
    <t>株式会社エスエスアイラボ</t>
    <phoneticPr fontId="4"/>
  </si>
  <si>
    <t>Aspace株式会社</t>
    <phoneticPr fontId="4"/>
  </si>
  <si>
    <t>株式会社Nexceed</t>
    <phoneticPr fontId="4"/>
  </si>
  <si>
    <t>株式会社ディックス</t>
    <phoneticPr fontId="4"/>
  </si>
  <si>
    <t>ユニオンシステム株式会社</t>
    <phoneticPr fontId="4"/>
  </si>
  <si>
    <t>株式会社アドバンスドナレッジ研究所</t>
    <phoneticPr fontId="4"/>
  </si>
  <si>
    <t>株式会社カルテック</t>
    <phoneticPr fontId="4"/>
  </si>
  <si>
    <t>福井コンピュータアーキテクト</t>
    <phoneticPr fontId="4"/>
  </si>
  <si>
    <t>グラフィソフトジャパン株式会社</t>
  </si>
  <si>
    <t>BIMソフトウェア、BIMプロジェクト情報のコラボレーションツール</t>
  </si>
  <si>
    <t>契約形態</t>
    <rPh sb="0" eb="4">
      <t>ケイヤクケイタイ</t>
    </rPh>
    <phoneticPr fontId="4"/>
  </si>
  <si>
    <t>単価
（円/税抜）</t>
    <rPh sb="0" eb="2">
      <t>タンカ</t>
    </rPh>
    <rPh sb="4" eb="5">
      <t>エン</t>
    </rPh>
    <rPh sb="6" eb="7">
      <t>ゼイ</t>
    </rPh>
    <rPh sb="7" eb="8">
      <t>ヌ</t>
    </rPh>
    <phoneticPr fontId="4"/>
  </si>
  <si>
    <t>数量</t>
    <rPh sb="0" eb="2">
      <t>スウリョウ</t>
    </rPh>
    <phoneticPr fontId="4"/>
  </si>
  <si>
    <t>注文日
契約日</t>
    <rPh sb="0" eb="3">
      <t>チュウモンビ</t>
    </rPh>
    <rPh sb="4" eb="7">
      <t>ケイヤクビ</t>
    </rPh>
    <phoneticPr fontId="4"/>
  </si>
  <si>
    <t>※完了実績報告以降対象額　単位：円</t>
    <rPh sb="1" eb="9">
      <t>カンリョウジッセキホウコクイコウ</t>
    </rPh>
    <rPh sb="9" eb="12">
      <t>タイショウガク</t>
    </rPh>
    <rPh sb="13" eb="15">
      <t>タンイ</t>
    </rPh>
    <rPh sb="16" eb="17">
      <t>エン</t>
    </rPh>
    <phoneticPr fontId="4"/>
  </si>
  <si>
    <r>
      <t>(１)BIMソフトウェア利用費、(２)BIMソフトウェア利用関連費、(３)ＣＤＥ環境構築費・利用費　</t>
    </r>
    <r>
      <rPr>
        <b/>
        <sz val="14"/>
        <color rgb="FFFF0000"/>
        <rFont val="游ゴシック"/>
        <family val="3"/>
        <charset val="128"/>
        <scheme val="minor"/>
      </rPr>
      <t>(※補助対象ソフトウェアリストに掲載のものはこちらに記載)</t>
    </r>
    <rPh sb="12" eb="15">
      <t>リヨウヒ</t>
    </rPh>
    <rPh sb="28" eb="30">
      <t>リヨウ</t>
    </rPh>
    <rPh sb="30" eb="33">
      <t>カンレンヒ</t>
    </rPh>
    <rPh sb="40" eb="42">
      <t>カンキョウ</t>
    </rPh>
    <rPh sb="42" eb="44">
      <t>コウチク</t>
    </rPh>
    <rPh sb="44" eb="45">
      <t>ヒ</t>
    </rPh>
    <rPh sb="46" eb="49">
      <t>リヨウヒ</t>
    </rPh>
    <rPh sb="52" eb="56">
      <t>ホジョタイショウ</t>
    </rPh>
    <rPh sb="66" eb="68">
      <t>ケイサイ</t>
    </rPh>
    <rPh sb="76" eb="78">
      <t>キサイ</t>
    </rPh>
    <phoneticPr fontId="4"/>
  </si>
  <si>
    <t>(４)ＢＩＭコーディネーター人件費</t>
    <rPh sb="14" eb="17">
      <t>ジンケンヒ</t>
    </rPh>
    <phoneticPr fontId="2"/>
  </si>
  <si>
    <t>対象者</t>
    <rPh sb="0" eb="3">
      <t>タイショウシャ</t>
    </rPh>
    <phoneticPr fontId="4"/>
  </si>
  <si>
    <t>補助対象期間(プロジェクト従事期間)</t>
    <rPh sb="0" eb="4">
      <t>ホジョタイショウ</t>
    </rPh>
    <rPh sb="13" eb="15">
      <t>ジュウジ</t>
    </rPh>
    <rPh sb="15" eb="17">
      <t>キカン</t>
    </rPh>
    <phoneticPr fontId="4"/>
  </si>
  <si>
    <t>他プロジェクトとの併用</t>
    <rPh sb="9" eb="11">
      <t>ヘイヨウ</t>
    </rPh>
    <phoneticPr fontId="4"/>
  </si>
  <si>
    <t>従事割合</t>
    <rPh sb="0" eb="4">
      <t>ジュウジワリアイ</t>
    </rPh>
    <phoneticPr fontId="4"/>
  </si>
  <si>
    <t>補助対象期間 
支出給与</t>
    <rPh sb="0" eb="6">
      <t>ホジョタイショウキカン</t>
    </rPh>
    <rPh sb="8" eb="10">
      <t>シシュツ</t>
    </rPh>
    <rPh sb="10" eb="12">
      <t>キュウヨ</t>
    </rPh>
    <phoneticPr fontId="4"/>
  </si>
  <si>
    <t>支出給与等根拠資料</t>
    <rPh sb="0" eb="2">
      <t>シシュツ</t>
    </rPh>
    <rPh sb="2" eb="4">
      <t>キュウヨ</t>
    </rPh>
    <rPh sb="4" eb="5">
      <t>トウ</t>
    </rPh>
    <rPh sb="5" eb="9">
      <t>コンキョシリョウ</t>
    </rPh>
    <phoneticPr fontId="4"/>
  </si>
  <si>
    <t>補助対象経費</t>
    <rPh sb="0" eb="4">
      <t>ホジョタイショウ</t>
    </rPh>
    <rPh sb="4" eb="6">
      <t>ケイヒ</t>
    </rPh>
    <phoneticPr fontId="4"/>
  </si>
  <si>
    <t>所属</t>
    <rPh sb="0" eb="2">
      <t>ショゾク</t>
    </rPh>
    <phoneticPr fontId="4"/>
  </si>
  <si>
    <t>職位</t>
    <rPh sb="0" eb="2">
      <t>ショクイ</t>
    </rPh>
    <phoneticPr fontId="4"/>
  </si>
  <si>
    <t>総額</t>
    <rPh sb="0" eb="2">
      <t>ソウガク</t>
    </rPh>
    <phoneticPr fontId="4"/>
  </si>
  <si>
    <t>外注費を含む計</t>
    <rPh sb="0" eb="3">
      <t>ガイチュウヒ</t>
    </rPh>
    <rPh sb="4" eb="5">
      <t>フク</t>
    </rPh>
    <rPh sb="6" eb="7">
      <t>ケイ</t>
    </rPh>
    <phoneticPr fontId="4"/>
  </si>
  <si>
    <t>(５)ＢＩＭマネジャー人件費</t>
    <phoneticPr fontId="2"/>
  </si>
  <si>
    <t>(７)ＢＩＭモデラー人件費</t>
    <phoneticPr fontId="2"/>
  </si>
  <si>
    <t>補助対象期間
支出給与</t>
    <rPh sb="0" eb="6">
      <t>ホジョタイショウキカン</t>
    </rPh>
    <rPh sb="7" eb="9">
      <t>シシュツ</t>
    </rPh>
    <rPh sb="9" eb="11">
      <t>キュウヨ</t>
    </rPh>
    <phoneticPr fontId="4"/>
  </si>
  <si>
    <t>支出給与根拠資料</t>
    <rPh sb="0" eb="2">
      <t>シシュツ</t>
    </rPh>
    <rPh sb="2" eb="4">
      <t>キュウヨ</t>
    </rPh>
    <rPh sb="4" eb="8">
      <t>コンキョシリョウ</t>
    </rPh>
    <phoneticPr fontId="4"/>
  </si>
  <si>
    <t>＜外部委託契約の場合＞</t>
    <rPh sb="1" eb="3">
      <t>ガイブ</t>
    </rPh>
    <rPh sb="3" eb="5">
      <t>イタク</t>
    </rPh>
    <rPh sb="5" eb="7">
      <t>ケイヤク</t>
    </rPh>
    <rPh sb="8" eb="10">
      <t>バアイ</t>
    </rPh>
    <phoneticPr fontId="4"/>
  </si>
  <si>
    <t>(４)ＢＩＭコーディネーター外注費</t>
    <rPh sb="14" eb="17">
      <t>ガイチュウヒ</t>
    </rPh>
    <phoneticPr fontId="2"/>
  </si>
  <si>
    <t>委託先会社名</t>
    <rPh sb="0" eb="3">
      <t>イタクサキ</t>
    </rPh>
    <rPh sb="3" eb="6">
      <t>カイシャメイ</t>
    </rPh>
    <phoneticPr fontId="4"/>
  </si>
  <si>
    <t>委託業務名称</t>
    <rPh sb="0" eb="2">
      <t>イタク</t>
    </rPh>
    <rPh sb="2" eb="4">
      <t>ギョウム</t>
    </rPh>
    <rPh sb="4" eb="6">
      <t>メイショウ</t>
    </rPh>
    <phoneticPr fontId="4"/>
  </si>
  <si>
    <t>補助対象期間</t>
    <rPh sb="0" eb="4">
      <t>ホジョタイショウ</t>
    </rPh>
    <phoneticPr fontId="4"/>
  </si>
  <si>
    <t>委託契約期間</t>
    <rPh sb="0" eb="4">
      <t>イタクケイヤク</t>
    </rPh>
    <rPh sb="4" eb="6">
      <t>キカン</t>
    </rPh>
    <phoneticPr fontId="4"/>
  </si>
  <si>
    <t>契約額</t>
    <rPh sb="0" eb="3">
      <t>ケイヤクガク</t>
    </rPh>
    <phoneticPr fontId="4"/>
  </si>
  <si>
    <t>契約内容・支払根拠資料</t>
    <rPh sb="0" eb="4">
      <t>ケイヤクナイヨウ</t>
    </rPh>
    <rPh sb="5" eb="7">
      <t>シハライ</t>
    </rPh>
    <rPh sb="7" eb="11">
      <t>コンキョシリョウ</t>
    </rPh>
    <phoneticPr fontId="4"/>
  </si>
  <si>
    <t>(５)ＢＩＭマネジャー外注費</t>
    <rPh sb="11" eb="13">
      <t>ガイチュウ</t>
    </rPh>
    <phoneticPr fontId="2"/>
  </si>
  <si>
    <t>契約内容根拠資料</t>
    <rPh sb="0" eb="4">
      <t>ケイヤクナイヨウ</t>
    </rPh>
    <rPh sb="4" eb="8">
      <t>コンキョシリョウ</t>
    </rPh>
    <phoneticPr fontId="4"/>
  </si>
  <si>
    <t>(７)ＢＩＭモデラー外注費</t>
    <rPh sb="10" eb="12">
      <t>ガイチュウ</t>
    </rPh>
    <phoneticPr fontId="2"/>
  </si>
  <si>
    <t>ＢＩＭ講習の実施費用（受講者名簿）</t>
  </si>
  <si>
    <t>(６)ＢＩＭ講習の実施費用（受講者名簿）</t>
    <rPh sb="6" eb="8">
      <t>コウシュウ</t>
    </rPh>
    <rPh sb="9" eb="11">
      <t>ジッシ</t>
    </rPh>
    <rPh sb="11" eb="13">
      <t>ヒヨウ</t>
    </rPh>
    <rPh sb="14" eb="17">
      <t>ジュコウシャ</t>
    </rPh>
    <rPh sb="17" eb="19">
      <t>メイボ</t>
    </rPh>
    <phoneticPr fontId="2"/>
  </si>
  <si>
    <t>参加者</t>
    <rPh sb="0" eb="3">
      <t>サンカシャ</t>
    </rPh>
    <phoneticPr fontId="4"/>
  </si>
  <si>
    <t>所属会社・部署</t>
    <rPh sb="0" eb="4">
      <t>ショゾクカイシャ</t>
    </rPh>
    <rPh sb="5" eb="7">
      <t>ブショ</t>
    </rPh>
    <phoneticPr fontId="4"/>
  </si>
  <si>
    <t>名</t>
  </si>
  <si>
    <t>&lt;代表事業者・協力事業者社員又は派遣社員による配置の場合&gt;</t>
    <phoneticPr fontId="4"/>
  </si>
  <si>
    <t>様式⑫</t>
  </si>
  <si>
    <t>様式⑬</t>
  </si>
  <si>
    <t>様式⑬-1</t>
  </si>
  <si>
    <t>様式⑬-2</t>
  </si>
  <si>
    <t>様式⑭</t>
  </si>
  <si>
    <t>様式⑮</t>
  </si>
  <si>
    <t>ユニオンシステム株式会社</t>
    <phoneticPr fontId="7"/>
  </si>
  <si>
    <t>株式会社ソフトウェアセンター</t>
    <phoneticPr fontId="4"/>
  </si>
  <si>
    <t>株式会社カルテック</t>
    <phoneticPr fontId="7"/>
  </si>
  <si>
    <t>株式会社ソフトウェアセンター</t>
    <phoneticPr fontId="7"/>
  </si>
  <si>
    <t>BIM Sustaina for Energy (Standard)</t>
    <phoneticPr fontId="4"/>
  </si>
  <si>
    <t>BIM sustaina for Energy (Professional)</t>
  </si>
  <si>
    <t>Revitから抽出したデータを用いて熱負荷計算・省エネ計算等を行う</t>
  </si>
  <si>
    <t>BIM sustaina for Energy (Professional)  Sync</t>
  </si>
  <si>
    <t>Revitから省エネ計算に用いるデータ連携を行う</t>
  </si>
  <si>
    <t>AReX-Style　AX-Starter Collection</t>
  </si>
  <si>
    <t>株式会社ビム・アーキテクツ</t>
  </si>
  <si>
    <t>Revitの拡張機能で基本設計のBIM業務及びFamily活用を支援する</t>
  </si>
  <si>
    <t>AReX-Style　AX-Design  Collection</t>
  </si>
  <si>
    <t>Revitの拡張機能で基本〜実施設計のBIM業務及びFamily活用を支援する</t>
  </si>
  <si>
    <t>AReX-Style　AX-SC  Collection</t>
  </si>
  <si>
    <t>Revitの拡張機能で生産設計・施工のBIM業務及びFamily活用を支援する</t>
  </si>
  <si>
    <t>AReX-Style　AX-Manage   Collection</t>
  </si>
  <si>
    <t>Revitの拡張機能で建設ライフサイクルのBIM業務を支援する</t>
  </si>
  <si>
    <t>AReX-Style　AX-Family</t>
  </si>
  <si>
    <t>Revitの拡張機能でFamilyのライブラリ及び作成・管理業務を支援する</t>
  </si>
  <si>
    <t>AReX-Style　AX-Planner</t>
  </si>
  <si>
    <t>Revitの拡張機能で基本設計のBIM業務を支援する</t>
  </si>
  <si>
    <t>AReX-Style　AX-DD</t>
  </si>
  <si>
    <t>Revitの拡張機能で基本〜実施設計のBIM業務を支援する</t>
  </si>
  <si>
    <t>AReX-Style　AX-ST</t>
  </si>
  <si>
    <t>Revitの拡張機能で構造設計のBIM業務を支援する</t>
  </si>
  <si>
    <t>AReX-Style　AX-CM</t>
  </si>
  <si>
    <t>Revitの拡張機能で生産設計・施工のBIM業務を支援する</t>
  </si>
  <si>
    <t>AReX-Style　AX-Cost</t>
  </si>
  <si>
    <t>Revitの拡張機能でBIMモデルからの数量算出とコスト算出を支援する</t>
  </si>
  <si>
    <t>AReX-Style　AX-FM</t>
  </si>
  <si>
    <t>維持管理</t>
  </si>
  <si>
    <t>Revitの拡張機能でBIMモデルとExcelを連携して維持管理BIMを支援する</t>
  </si>
  <si>
    <t>AReX-Style　AX-DM</t>
  </si>
  <si>
    <t>Revitの拡張機能でBIMモデルのデータ管理と運用を支援する</t>
  </si>
  <si>
    <t>株式会社コミュニケーションシステム</t>
  </si>
  <si>
    <t>拡張</t>
    <phoneticPr fontId="4"/>
  </si>
  <si>
    <t>Revit上で、逆斜線・逆日影ボリュームスタディ、日影計算、天空率計算を可能にしするソフト</t>
  </si>
  <si>
    <t>3D点群データ合成処理ソフト</t>
  </si>
  <si>
    <t>代表事業者登録・通知年月日</t>
    <rPh sb="0" eb="2">
      <t>ダイヒョウ</t>
    </rPh>
    <rPh sb="2" eb="5">
      <t>ジギョウシャ</t>
    </rPh>
    <rPh sb="5" eb="7">
      <t>トウロク</t>
    </rPh>
    <rPh sb="8" eb="10">
      <t>ツウチ</t>
    </rPh>
    <rPh sb="10" eb="13">
      <t>ネンガッピ</t>
    </rPh>
    <phoneticPr fontId="4"/>
  </si>
  <si>
    <t>※一つの契約でBIMコーディネーター、BIMマネジャー、BIMモデラーが含まれる場合は、別途内訳の根拠を提出してください。</t>
    <rPh sb="1" eb="2">
      <t>ヒト</t>
    </rPh>
    <rPh sb="4" eb="6">
      <t>ケイヤク</t>
    </rPh>
    <rPh sb="36" eb="37">
      <t>フク</t>
    </rPh>
    <rPh sb="40" eb="42">
      <t>バアイ</t>
    </rPh>
    <rPh sb="44" eb="46">
      <t>ベット</t>
    </rPh>
    <rPh sb="46" eb="48">
      <t>ウチワケ</t>
    </rPh>
    <rPh sb="49" eb="51">
      <t>コンキョ</t>
    </rPh>
    <rPh sb="52" eb="54">
      <t>テイシュツ</t>
    </rPh>
    <phoneticPr fontId="4"/>
  </si>
  <si>
    <t>株式会社アーキテック</t>
    <phoneticPr fontId="7"/>
  </si>
  <si>
    <t>BIM Sustaina for Energy (Standard) Sync</t>
    <phoneticPr fontId="4"/>
  </si>
  <si>
    <t>GyroEye インサート (HoloLens 2/Trimble XR10用ビューワ)</t>
    <phoneticPr fontId="4"/>
  </si>
  <si>
    <t>GyroEye データコンバータ</t>
  </si>
  <si>
    <t>株式会社インフォマティクス</t>
  </si>
  <si>
    <t>GyroEye データコンバータのバージョンアップ/サポート</t>
  </si>
  <si>
    <t>GyroEye インサート 次年度保守</t>
  </si>
  <si>
    <t>GyroEye インサートのバージョンアップ/サポート</t>
  </si>
  <si>
    <t>ドローン撮影画像を３次元化するクラウドサービス。BIMデータをインポートして重ねて表示</t>
  </si>
  <si>
    <t>添付資料
No</t>
    <rPh sb="0" eb="4">
      <t>テンプシリョウ</t>
    </rPh>
    <phoneticPr fontId="4"/>
  </si>
  <si>
    <t>パソコン、関連機器等有形物の場合(関連費)</t>
    <rPh sb="17" eb="20">
      <t>カンレンヒ</t>
    </rPh>
    <phoneticPr fontId="4"/>
  </si>
  <si>
    <t>R4-5年度
プロジェクト番号</t>
    <rPh sb="4" eb="6">
      <t>ネンド</t>
    </rPh>
    <rPh sb="13" eb="15">
      <t>バンゴウ</t>
    </rPh>
    <phoneticPr fontId="4"/>
  </si>
  <si>
    <t>開始時点</t>
    <rPh sb="0" eb="2">
      <t>カイシ</t>
    </rPh>
    <rPh sb="2" eb="4">
      <t>ジテン</t>
    </rPh>
    <phoneticPr fontId="4"/>
  </si>
  <si>
    <t>終了時点</t>
    <rPh sb="0" eb="2">
      <t>シュウリョウ</t>
    </rPh>
    <rPh sb="2" eb="4">
      <t>ジテン</t>
    </rPh>
    <phoneticPr fontId="4"/>
  </si>
  <si>
    <t>建築BIM加速化事業で補助対象となるソフトウェア等</t>
    <phoneticPr fontId="7"/>
  </si>
  <si>
    <t>登録
No.</t>
    <phoneticPr fontId="7"/>
  </si>
  <si>
    <t>商品名</t>
    <phoneticPr fontId="7"/>
  </si>
  <si>
    <t>メーカー名</t>
    <phoneticPr fontId="7"/>
  </si>
  <si>
    <t>分類①</t>
    <phoneticPr fontId="7"/>
  </si>
  <si>
    <t>分類②</t>
    <phoneticPr fontId="7"/>
  </si>
  <si>
    <t>主な機能</t>
    <phoneticPr fontId="7"/>
  </si>
  <si>
    <t>補助対象経費区分</t>
    <phoneticPr fontId="1"/>
  </si>
  <si>
    <t>拡張</t>
    <phoneticPr fontId="7"/>
  </si>
  <si>
    <t>単独</t>
    <phoneticPr fontId="7"/>
  </si>
  <si>
    <t>付加要素・ライブラリ等</t>
    <phoneticPr fontId="7"/>
  </si>
  <si>
    <t>GLOOBE Architect（基本）</t>
    <phoneticPr fontId="7"/>
  </si>
  <si>
    <t>福井コンピュータアーキテクト</t>
    <phoneticPr fontId="7"/>
  </si>
  <si>
    <t>GLOOBE Construction（基本）</t>
    <phoneticPr fontId="7"/>
  </si>
  <si>
    <t>GLOOBE Architect（躯体図出力）</t>
    <phoneticPr fontId="7"/>
  </si>
  <si>
    <t>躯体図出力</t>
    <phoneticPr fontId="7"/>
  </si>
  <si>
    <t>仮設計画モデル</t>
    <phoneticPr fontId="7"/>
  </si>
  <si>
    <t>工程・数量積算・シミュレーション</t>
    <phoneticPr fontId="7"/>
  </si>
  <si>
    <t>土工計画モデル</t>
    <phoneticPr fontId="7"/>
  </si>
  <si>
    <t>BIMソフトウェア、造園・外構設計、ホール照明設計など</t>
    <phoneticPr fontId="7"/>
  </si>
  <si>
    <t>BIMソフトウェア、造園・外構設計など</t>
    <phoneticPr fontId="7"/>
  </si>
  <si>
    <t>クラウド環境</t>
    <phoneticPr fontId="7"/>
  </si>
  <si>
    <t>構造向けBIMソフトウェア</t>
    <phoneticPr fontId="7"/>
  </si>
  <si>
    <t>構造解析・計算・構造モデル</t>
    <phoneticPr fontId="7"/>
  </si>
  <si>
    <t>構造モデル作成</t>
    <phoneticPr fontId="7"/>
  </si>
  <si>
    <t>鉄骨構造モデル</t>
    <phoneticPr fontId="7"/>
  </si>
  <si>
    <t>構造計算</t>
    <phoneticPr fontId="7"/>
  </si>
  <si>
    <t>構造モデル作成（各構造計算ソフトとBIMを繋げることが可能）</t>
    <phoneticPr fontId="7"/>
  </si>
  <si>
    <t>配筋モデリング、数量積算、鉄筋施工図、配筋納まり図</t>
    <phoneticPr fontId="7"/>
  </si>
  <si>
    <t>構造計算結果からRevitモデルを生成　Revitプラグイン</t>
    <phoneticPr fontId="7"/>
  </si>
  <si>
    <t>現場ナビ３D鉄筋</t>
    <phoneticPr fontId="7"/>
  </si>
  <si>
    <t>鉄筋の詳細検討</t>
    <phoneticPr fontId="7"/>
  </si>
  <si>
    <t>設備設計</t>
    <phoneticPr fontId="7"/>
  </si>
  <si>
    <t>設備BIMモデル作成</t>
    <phoneticPr fontId="7"/>
  </si>
  <si>
    <t>四電工</t>
    <phoneticPr fontId="7"/>
  </si>
  <si>
    <t>株式会社日積サーベイ</t>
    <phoneticPr fontId="7"/>
  </si>
  <si>
    <t>積算</t>
    <phoneticPr fontId="7"/>
  </si>
  <si>
    <t>積算ソフト</t>
    <phoneticPr fontId="7"/>
  </si>
  <si>
    <t>協栄産業株式会社</t>
    <phoneticPr fontId="32"/>
  </si>
  <si>
    <t>概算積算</t>
    <phoneticPr fontId="7"/>
  </si>
  <si>
    <t>環境シミュレーション・解析</t>
    <phoneticPr fontId="7"/>
  </si>
  <si>
    <t>株式会社アドバンスドナレッジ研究所</t>
    <phoneticPr fontId="7"/>
  </si>
  <si>
    <t>気流解析／環境シミュレーション</t>
    <phoneticPr fontId="7"/>
  </si>
  <si>
    <t>避難シミュレーション</t>
    <phoneticPr fontId="7"/>
  </si>
  <si>
    <t>火災シミュレーション</t>
    <phoneticPr fontId="7"/>
  </si>
  <si>
    <t>建物の省エネ計算・一次エネルギー計算</t>
    <phoneticPr fontId="7"/>
  </si>
  <si>
    <t>室内・外環境シミュレーション</t>
    <phoneticPr fontId="7"/>
  </si>
  <si>
    <t>ビューワー/統合モデルソフトウェア</t>
    <phoneticPr fontId="7"/>
  </si>
  <si>
    <t>BIMx サブスクリプション 1年</t>
    <phoneticPr fontId="7"/>
  </si>
  <si>
    <t>BIMプロジェクト情報のコラボレーションツール</t>
    <phoneticPr fontId="7"/>
  </si>
  <si>
    <t>GLOOBE Model Viewer出力</t>
    <phoneticPr fontId="7"/>
  </si>
  <si>
    <t>ビューワアプリデータ出力</t>
    <phoneticPr fontId="7"/>
  </si>
  <si>
    <t>3D点群処理システム</t>
    <phoneticPr fontId="7"/>
  </si>
  <si>
    <t>多機能ビューワ</t>
    <phoneticPr fontId="7"/>
  </si>
  <si>
    <t>日影、斜線、天空率等計算　各BIMソフト　プラグイン</t>
    <phoneticPr fontId="7"/>
  </si>
  <si>
    <t>Enscape社</t>
    <phoneticPr fontId="7"/>
  </si>
  <si>
    <t>施工BIMソフト　ArchiCADプラグイン</t>
    <phoneticPr fontId="7"/>
  </si>
  <si>
    <t>AR多機能ビューワ、検査・納まり検討</t>
    <phoneticPr fontId="7"/>
  </si>
  <si>
    <t>株式会社イズミコンサルティング</t>
  </si>
  <si>
    <t>STABRO負荷計算</t>
    <phoneticPr fontId="33"/>
  </si>
  <si>
    <t>株式会社ファーストクルー</t>
    <phoneticPr fontId="7"/>
  </si>
  <si>
    <t>単独</t>
    <phoneticPr fontId="17"/>
  </si>
  <si>
    <t>AR技術でBIMモデルと現風景をタブレット上に投影し可視化する。</t>
    <phoneticPr fontId="17"/>
  </si>
  <si>
    <t>ボリュームチェック、日影、斜線、天空率、LVS、避難経路、省エネ計算</t>
    <phoneticPr fontId="17"/>
  </si>
  <si>
    <t>Leica iCON Build(旧名称：iCON　TPS）</t>
    <phoneticPr fontId="4"/>
  </si>
  <si>
    <t>ライカジオシステムズ株式会社</t>
    <phoneticPr fontId="7"/>
  </si>
  <si>
    <t>ANDPAD施工管理(ANDPAD図面BIMを併せて導入する場合に限る)</t>
    <phoneticPr fontId="17"/>
  </si>
  <si>
    <t>株式会社アンドパッド</t>
    <phoneticPr fontId="32"/>
  </si>
  <si>
    <t>ANDPAD図面BIM</t>
    <phoneticPr fontId="17"/>
  </si>
  <si>
    <t>BIM連携　CDE/ビュワー、自動積算・見積、スケジュール管理、5Dシュミレーション</t>
    <phoneticPr fontId="17"/>
  </si>
  <si>
    <t>Allplan 2022</t>
    <phoneticPr fontId="4"/>
  </si>
  <si>
    <t>鉄筋径・本数など配筋情報を入力し、半自動で鉄筋モデリングを行う、配筋検討ツール</t>
    <phoneticPr fontId="4"/>
  </si>
  <si>
    <t>日本ファブテック株式会社</t>
    <phoneticPr fontId="4"/>
  </si>
  <si>
    <t>鉄骨構造モデル</t>
    <phoneticPr fontId="4"/>
  </si>
  <si>
    <t>拡張</t>
    <phoneticPr fontId="17"/>
  </si>
  <si>
    <t>株式会社大林組</t>
    <phoneticPr fontId="17"/>
  </si>
  <si>
    <t>Revit、Archicadのモデルからその建物金額を算出するアドインソフト</t>
    <phoneticPr fontId="17"/>
  </si>
  <si>
    <t>shapespark</t>
    <phoneticPr fontId="7"/>
  </si>
  <si>
    <t>WEBで閲覧可能なVRを作成するためのソフト。Revitプラグインあり。</t>
    <phoneticPr fontId="17"/>
  </si>
  <si>
    <t>VRCOLLAB</t>
    <phoneticPr fontId="7"/>
  </si>
  <si>
    <t>BIMモデルをメタバース空間に変換、モデル内でミーティングが可能なアプリ。</t>
    <phoneticPr fontId="17"/>
  </si>
  <si>
    <t>CUPIXWORKS</t>
  </si>
  <si>
    <t>NTTコミュニケーション株式会社(総代理店)
株式会社STUDIO55（代理店）</t>
    <phoneticPr fontId="4"/>
  </si>
  <si>
    <t>360°カメラで現場のデジタルツインを作成、BIMモデルとの比較が可能なツール。</t>
    <phoneticPr fontId="17"/>
  </si>
  <si>
    <t>3DモデルをARコンテンツに変換し、現場作業者への指示や確認等に利用します</t>
    <phoneticPr fontId="17"/>
  </si>
  <si>
    <t>Vuforia Studioで作成したコンテンツをタブレットや携帯端末等で閲覧します</t>
    <phoneticPr fontId="17"/>
  </si>
  <si>
    <t>Photoruction
(BIMオプションとセットに限る)</t>
    <phoneticPr fontId="4"/>
  </si>
  <si>
    <t>クラウド環境</t>
    <phoneticPr fontId="17"/>
  </si>
  <si>
    <t>携帯端末でも利用可能なBIMビューワ / BIMモデルを基に配筋検査準備を自動化</t>
    <phoneticPr fontId="17"/>
  </si>
  <si>
    <t>Tekla Model Sharing</t>
    <phoneticPr fontId="7"/>
  </si>
  <si>
    <t>株式会社トリンブル・ソリューションズ</t>
    <phoneticPr fontId="17"/>
  </si>
  <si>
    <t>Tekla Structuresモデルを複数拠点で同時編集作業が可能</t>
    <phoneticPr fontId="17"/>
  </si>
  <si>
    <t>Archicad・Revitから省エネ計算に用いるデータ連携を行う</t>
    <phoneticPr fontId="17"/>
  </si>
  <si>
    <t>Archicad・Revitから抽出したデータを用いて省エネ計算等を行う</t>
    <phoneticPr fontId="17"/>
  </si>
  <si>
    <t>BUILD.一貫Ⅵ
(BIMとの連携が可能となるプレミアムモードを導入する場合に限る)</t>
    <phoneticPr fontId="4"/>
  </si>
  <si>
    <t>ClassNK-PEERLESS</t>
    <phoneticPr fontId="4"/>
  </si>
  <si>
    <t>L'OCZHIT</t>
    <phoneticPr fontId="4"/>
  </si>
  <si>
    <t>建築鉄骨業向けのBIMのMRビュワー。製作や検査業務を効率化する。</t>
    <phoneticPr fontId="17"/>
  </si>
  <si>
    <t>One Click LCA</t>
    <phoneticPr fontId="4"/>
  </si>
  <si>
    <t>BIMデータと連携し、建物のCO2排出量を算定するソフトウェア</t>
    <phoneticPr fontId="17"/>
  </si>
  <si>
    <t>Microsoft HoloLens 2</t>
    <phoneticPr fontId="4"/>
  </si>
  <si>
    <t>InfiPoints</t>
    <phoneticPr fontId="4"/>
  </si>
  <si>
    <t>3次元計測データ（点群）から3Dモデルを自動生成しBIMソフトに連携</t>
    <phoneticPr fontId="17"/>
  </si>
  <si>
    <t>拡張</t>
    <phoneticPr fontId="1"/>
  </si>
  <si>
    <t>Rebroで生成されたインサート墨出しポイントの現場実寸投影</t>
    <phoneticPr fontId="17"/>
  </si>
  <si>
    <t>MAGNET Collage Web</t>
    <phoneticPr fontId="4"/>
  </si>
  <si>
    <t>株式会社トプコン</t>
    <phoneticPr fontId="7"/>
  </si>
  <si>
    <t>Trimble Field Link</t>
    <phoneticPr fontId="4"/>
  </si>
  <si>
    <t>BIMモデルを読込み、施工の位置出しから確認までサポートする計測作業アプリ</t>
    <phoneticPr fontId="7"/>
  </si>
  <si>
    <t>Trimble RTS771</t>
    <phoneticPr fontId="4"/>
  </si>
  <si>
    <t>BIM専用墨出し機器、レーザ、ノンプリズム搭載 Field Link用HW</t>
    <phoneticPr fontId="7"/>
  </si>
  <si>
    <t>BIM専用墨出し機器、グリーンレーザ、カメラ搭載 Field Link用HW</t>
    <phoneticPr fontId="7"/>
  </si>
  <si>
    <t>BIM専用墨出し機器、レーザ、長距離ノンプリズム搭載 Field Link用HW</t>
    <phoneticPr fontId="7"/>
  </si>
  <si>
    <t>Tenkai_Pro</t>
    <phoneticPr fontId="4"/>
  </si>
  <si>
    <t>BIMデータから型枠加工図を作成するソフト</t>
    <phoneticPr fontId="7"/>
  </si>
  <si>
    <t>BIMデータから型枠加工図を作成し支保工計算も行うソフト</t>
    <phoneticPr fontId="7"/>
  </si>
  <si>
    <t>Taiseki_Pro</t>
    <phoneticPr fontId="4"/>
  </si>
  <si>
    <t>BIMデータからコンクリート量・型枠数量を積算するソフト</t>
    <phoneticPr fontId="7"/>
  </si>
  <si>
    <t>BIMデータからコンクリート量・型枠数量を積算し支保工計算をするソフト</t>
    <phoneticPr fontId="7"/>
  </si>
  <si>
    <t>BIMデータから支保工計算を行うソフト</t>
    <phoneticPr fontId="7"/>
  </si>
  <si>
    <t>Tenkai_Pro又はTaiseki_Pro連携の入力支援機能</t>
    <phoneticPr fontId="7"/>
  </si>
  <si>
    <t>Tenkai_Pro加工図連携の支援機能</t>
    <phoneticPr fontId="7"/>
  </si>
  <si>
    <t>Taiseki_Pro連携の工程進捗管理機能</t>
    <phoneticPr fontId="7"/>
  </si>
  <si>
    <t>一貫構造計算ソフト　解析規模：無制限</t>
    <phoneticPr fontId="7"/>
  </si>
  <si>
    <t>SEIN La CREA-CE Premium</t>
    <phoneticPr fontId="7"/>
  </si>
  <si>
    <t>一貫構造計算ソフト　解析規模：柱600、大梁1,200部材</t>
    <phoneticPr fontId="7"/>
  </si>
  <si>
    <t>RevitとSEIN La CREAの双方向データ連携アドインソフト</t>
    <phoneticPr fontId="7"/>
  </si>
  <si>
    <t>ST-bridgeファイルとSEIN La CREAの双方向データ変換ソフト</t>
    <phoneticPr fontId="7"/>
  </si>
  <si>
    <t>BricsCAD BIM シングルユーザーライセンス</t>
    <phoneticPr fontId="4"/>
  </si>
  <si>
    <t>BIM機能（AIクイックビルディング・点群・IFC対応）に機械設計機能を追加</t>
    <phoneticPr fontId="7"/>
  </si>
  <si>
    <t>建築向けBIMソフトウェア</t>
    <phoneticPr fontId="7"/>
  </si>
  <si>
    <t>RevitのアドインプログラムでBIMモデルの作成をサポートする便利ツール</t>
    <phoneticPr fontId="7"/>
  </si>
  <si>
    <t>IFC統合ビューア及びBIM情報管理ツール</t>
    <phoneticPr fontId="7"/>
  </si>
  <si>
    <t>RevitとS/F REAL4のデータ連携　Revitのアドインソフト</t>
    <phoneticPr fontId="7"/>
  </si>
  <si>
    <t>RevitとS/F REAL4のデータ連携　S/F Real4のオプション</t>
    <phoneticPr fontId="7"/>
  </si>
  <si>
    <t>TOOLS Touch CAMERA</t>
    <phoneticPr fontId="4"/>
  </si>
  <si>
    <t>株式会社ツールズ</t>
    <phoneticPr fontId="1"/>
  </si>
  <si>
    <t>検査ツール　杭検査・配筋検査・継ぎ手検査・鉄骨検査・仕上げ検査・間仕切り検査</t>
    <phoneticPr fontId="7"/>
  </si>
  <si>
    <t>コンクリート　打設計画・検査・進捗管理・デリバリー連携</t>
    <phoneticPr fontId="7"/>
  </si>
  <si>
    <t>工事の進捗管理・出来高管理</t>
    <phoneticPr fontId="7"/>
  </si>
  <si>
    <t>FILDER CeeD</t>
    <phoneticPr fontId="4"/>
  </si>
  <si>
    <t>設備BIMモデル作成</t>
    <phoneticPr fontId="1"/>
  </si>
  <si>
    <t>株式会社トプコン</t>
    <phoneticPr fontId="1"/>
  </si>
  <si>
    <t>位置出し機「楽位置」で使用する座標値データをBIMから一括出力するソフト。</t>
    <phoneticPr fontId="1"/>
  </si>
  <si>
    <t>楽位置</t>
    <phoneticPr fontId="1"/>
  </si>
  <si>
    <t>単独</t>
    <phoneticPr fontId="1"/>
  </si>
  <si>
    <t>BIMデータを立体表示するVR(仮想現実)デバイス</t>
    <phoneticPr fontId="4"/>
  </si>
  <si>
    <t>ライカジオシステムズ株式会社</t>
    <phoneticPr fontId="1"/>
  </si>
  <si>
    <t>StreamBIM</t>
    <phoneticPr fontId="4"/>
  </si>
  <si>
    <t>IFCデータ等をメンバーで共有できるCDEブラウザアプリ</t>
    <phoneticPr fontId="1"/>
  </si>
  <si>
    <t>株式会社YSLソリューション</t>
    <phoneticPr fontId="4"/>
  </si>
  <si>
    <t>BYOデバイス用(ipad、android端末etc)ビューワ、BIMデータ現場重畳、干渉・埋設確認</t>
    <phoneticPr fontId="4"/>
  </si>
  <si>
    <t>BIMデータの共有、タスク管理、MR/AR変換用ブラウザCDEアプリ</t>
    <phoneticPr fontId="4"/>
  </si>
  <si>
    <t>SketchUp</t>
    <phoneticPr fontId="4"/>
  </si>
  <si>
    <t>AR,VR,MRを含めたビューワ、モデルのチェック、iPadによるコミュニケーションなど（3Dモデル作成・修正を含む）</t>
    <phoneticPr fontId="4"/>
  </si>
  <si>
    <t>構造モデル作成、設計変更に対応した差分更新可能</t>
    <phoneticPr fontId="1"/>
  </si>
  <si>
    <t>「SIRBIM」の構造モデルからRevitモデルを生成　Revitアドイン</t>
    <phoneticPr fontId="1"/>
  </si>
  <si>
    <t>「SIRBIM」の構造モデルからArchicadモデルを生成　Archicadプラグイン</t>
    <phoneticPr fontId="1"/>
  </si>
  <si>
    <t>構造躯体情報を元に梁の貫通孔設置可能範囲をモデル化する　Revitアドイン</t>
    <phoneticPr fontId="1"/>
  </si>
  <si>
    <t>構造躯体情報を元に梁の貫通孔設置可能範囲をモデル化する　Archicadプラグイン</t>
    <phoneticPr fontId="1"/>
  </si>
  <si>
    <t>生活産業研究所株式会社</t>
    <phoneticPr fontId="1"/>
  </si>
  <si>
    <t>KOLC＋（コルクプラス）</t>
    <phoneticPr fontId="4"/>
  </si>
  <si>
    <t>AIエンジンで現場や施設の360°ストリートビューを自動生成。360°画像とBIMモデルとの比較機能を搭載</t>
    <phoneticPr fontId="1"/>
  </si>
  <si>
    <t>施工工程シミュレーション</t>
    <phoneticPr fontId="4"/>
  </si>
  <si>
    <t>MEP関連の機能を充実させたBIMモデリング　電気機能強化</t>
    <phoneticPr fontId="4"/>
  </si>
  <si>
    <t>株式会社タイワ</t>
    <phoneticPr fontId="4"/>
  </si>
  <si>
    <t>Solibri Office 保守サービス</t>
    <phoneticPr fontId="4"/>
  </si>
  <si>
    <t>BIMXD</t>
    <phoneticPr fontId="4"/>
  </si>
  <si>
    <t>株式会社タイワ</t>
    <phoneticPr fontId="1"/>
  </si>
  <si>
    <t>実寸法師３Ｄ板情報アップグレード（No.261とのセット購入、若しくはNo.261 を購入済であれば補助対象）</t>
    <phoneticPr fontId="1"/>
  </si>
  <si>
    <t>Vizit Viewer（Exporterを導入する場合に限る）</t>
    <phoneticPr fontId="4"/>
  </si>
  <si>
    <t>Super Build／SS7 Op.積算</t>
    <phoneticPr fontId="4"/>
  </si>
  <si>
    <t>Fuzor Virtual Design Construction</t>
    <phoneticPr fontId="4"/>
  </si>
  <si>
    <t>創心アーキプラン</t>
    <phoneticPr fontId="1"/>
  </si>
  <si>
    <t>ビジュアライズ、データ統合、ビューワー、コラボレーション、4D/5D作成</t>
    <phoneticPr fontId="1"/>
  </si>
  <si>
    <t>ビジュアライズ、データ統合、ビューワー、コラボレーション</t>
    <phoneticPr fontId="1"/>
  </si>
  <si>
    <t>ビジュアライズ、データ統合、ビューワー</t>
    <phoneticPr fontId="1"/>
  </si>
  <si>
    <t>みつもりくんdee</t>
    <phoneticPr fontId="4"/>
  </si>
  <si>
    <t>VDIクラウド for デジタルツイン</t>
    <phoneticPr fontId="4"/>
  </si>
  <si>
    <t>FILDER Cube</t>
    <phoneticPr fontId="4"/>
  </si>
  <si>
    <t>設備BIMモデル作成</t>
    <phoneticPr fontId="4"/>
  </si>
  <si>
    <t>BIM 360 Docs</t>
    <phoneticPr fontId="4"/>
  </si>
  <si>
    <t>BIM連携　建設ドキュメント管理ソフトウェア</t>
    <phoneticPr fontId="1"/>
  </si>
  <si>
    <t>BIM連携　設計コラボレーションソフトウェア</t>
    <phoneticPr fontId="1"/>
  </si>
  <si>
    <t>BIM連携　コラボレーションソフトウェア</t>
    <phoneticPr fontId="1"/>
  </si>
  <si>
    <t>BIM連携　施工管理ソフトウェア</t>
    <phoneticPr fontId="1"/>
  </si>
  <si>
    <t>Archicad Collaborate Subscription</t>
    <phoneticPr fontId="4"/>
  </si>
  <si>
    <t>株式会社ビム・アーキテクツ</t>
    <phoneticPr fontId="4"/>
  </si>
  <si>
    <t>TP-Rlink</t>
    <phoneticPr fontId="4"/>
  </si>
  <si>
    <t>Cyclone RESISTER 360 PLUS</t>
    <phoneticPr fontId="4"/>
  </si>
  <si>
    <t>2D CAD/3D BIMモデル等をAR/MRで現場投影可能なモデルに変換</t>
  </si>
  <si>
    <t>GyroEye データコンバータ保守</t>
  </si>
  <si>
    <t>GyroEye CMS 年間利用料</t>
  </si>
  <si>
    <t>AR/MRモデルの共有、ビューワへの配信環境</t>
  </si>
  <si>
    <t>GyroEye Holoビューワ（HoloLens 2用アプリ)</t>
    <phoneticPr fontId="4"/>
  </si>
  <si>
    <t>2D施工図/3D設計モデル等のAR/MR現場実寸投影　合意形成/納まり検討等</t>
  </si>
  <si>
    <t>DatuBIM</t>
    <phoneticPr fontId="4"/>
  </si>
  <si>
    <t>GyroEye Webデータコンバータ</t>
  </si>
  <si>
    <t>2D CAD/3D BIMモデル/RebroインサートポイントをAR/MRで現場投影可能なモデルに変換/デバイスへの配布管理</t>
  </si>
  <si>
    <t>GyroEye ビューワ(HoloLens 2用アプリ)</t>
  </si>
  <si>
    <t>Volumeパック（No.88ADS-BT+No.240MassPlan+No.124求積ツールのセット）</t>
  </si>
  <si>
    <t>生活産業研究所株式会社</t>
    <phoneticPr fontId="4"/>
  </si>
  <si>
    <t>ADS-BT（No.88)、MassPlan(No.240)、求積ツール(No.124）のボリュームパック</t>
  </si>
  <si>
    <t>Azure Virtual Desktop</t>
    <phoneticPr fontId="4"/>
  </si>
  <si>
    <t>Microsoft Azure（パブリッククラウド）上のVDI（仮想マシン）でBIMソフトウェアを利用可能</t>
  </si>
  <si>
    <t>ホームズ君　構造EX</t>
  </si>
  <si>
    <t>株式会社インテグラル</t>
  </si>
  <si>
    <t>建築基準法仕様規定、耐震等級判定、許容応力度計算、構造図、確認申請</t>
  </si>
  <si>
    <t>AI Structure</t>
  </si>
  <si>
    <t>株式会社U'sFactory</t>
  </si>
  <si>
    <t>建築構造図面の部材リストをAIで自動解析（解析結果の利用にはBI Structureが必要）</t>
  </si>
  <si>
    <t>BI Structure</t>
  </si>
  <si>
    <t>構造モデルの作成</t>
  </si>
  <si>
    <t>Import BI Structure for Archicad</t>
  </si>
  <si>
    <t>BI Structureで作成した構造モデルからArchicadモデルを作成</t>
  </si>
  <si>
    <t>BIMプロジェクトプラットフォーム(共通データ環境)</t>
  </si>
  <si>
    <t>MREAL S1</t>
  </si>
  <si>
    <t>キヤノン株式会社</t>
    <rPh sb="4" eb="8">
      <t>カブシキカイシャ</t>
    </rPh>
    <phoneticPr fontId="1"/>
  </si>
  <si>
    <t>BIMモデルを立体表示するMRヘッドマウントディスプレイ</t>
  </si>
  <si>
    <t>MREAL X1</t>
  </si>
  <si>
    <t>MRP CORE FOR HMD LC</t>
    <phoneticPr fontId="4"/>
  </si>
  <si>
    <t>キヤノン株式会社</t>
    <rPh sb="4" eb="8">
      <t>カブシキカイシャ</t>
    </rPh>
    <phoneticPr fontId="4"/>
  </si>
  <si>
    <t>CGと現実空間の位置合わせ等のMR基本機能ソフト</t>
    <rPh sb="3" eb="7">
      <t>ゲンジツクウカン</t>
    </rPh>
    <rPh sb="8" eb="11">
      <t>イチア</t>
    </rPh>
    <rPh sb="13" eb="14">
      <t>ナド</t>
    </rPh>
    <rPh sb="17" eb="19">
      <t>キホン</t>
    </rPh>
    <rPh sb="19" eb="21">
      <t>キノウ</t>
    </rPh>
    <phoneticPr fontId="4"/>
  </si>
  <si>
    <t>MRP CORE FOR HMD LTLC</t>
    <phoneticPr fontId="4"/>
  </si>
  <si>
    <t>CGと現実空間の位置合わせ等のMR基本機能ソフト長期利用</t>
    <rPh sb="3" eb="7">
      <t>ゲンジツクウカン</t>
    </rPh>
    <rPh sb="8" eb="11">
      <t>イチア</t>
    </rPh>
    <rPh sb="13" eb="14">
      <t>ナド</t>
    </rPh>
    <rPh sb="17" eb="19">
      <t>キホン</t>
    </rPh>
    <rPh sb="19" eb="21">
      <t>キノウ</t>
    </rPh>
    <rPh sb="24" eb="26">
      <t>チョウキ</t>
    </rPh>
    <rPh sb="26" eb="28">
      <t>リヨウ</t>
    </rPh>
    <phoneticPr fontId="4"/>
  </si>
  <si>
    <t>MRP COLOR MASKING LC</t>
    <phoneticPr fontId="4"/>
  </si>
  <si>
    <t>MRの仮想空間で手を表示する拡張機能ソフト</t>
    <rPh sb="3" eb="5">
      <t>カソウ</t>
    </rPh>
    <rPh sb="5" eb="7">
      <t>クウカン</t>
    </rPh>
    <rPh sb="8" eb="9">
      <t>テ</t>
    </rPh>
    <rPh sb="10" eb="12">
      <t>ヒョウジ</t>
    </rPh>
    <rPh sb="14" eb="18">
      <t>カクチョウキノウ</t>
    </rPh>
    <phoneticPr fontId="4"/>
  </si>
  <si>
    <t>MRP COLOR MASKING LTLC</t>
    <phoneticPr fontId="4"/>
  </si>
  <si>
    <t>MRの仮想空間で手を表示する拡張機能ソフト長期利用</t>
    <rPh sb="3" eb="5">
      <t>カソウ</t>
    </rPh>
    <rPh sb="5" eb="7">
      <t>クウカン</t>
    </rPh>
    <rPh sb="8" eb="9">
      <t>テ</t>
    </rPh>
    <rPh sb="10" eb="12">
      <t>ヒョウジ</t>
    </rPh>
    <rPh sb="14" eb="18">
      <t>カクチョウキノウ</t>
    </rPh>
    <rPh sb="21" eb="25">
      <t>チョウキリヨウ</t>
    </rPh>
    <phoneticPr fontId="4"/>
  </si>
  <si>
    <t>MRP TARGET LC</t>
    <phoneticPr fontId="4"/>
  </si>
  <si>
    <t>MRの仮想空間で現実物にCGを重畳する拡張機能ソフト</t>
    <rPh sb="3" eb="5">
      <t>カソウ</t>
    </rPh>
    <rPh sb="5" eb="7">
      <t>クウカン</t>
    </rPh>
    <rPh sb="8" eb="10">
      <t>ゲンジツ</t>
    </rPh>
    <rPh sb="10" eb="11">
      <t>ブツ</t>
    </rPh>
    <rPh sb="15" eb="17">
      <t>チョウジョウ</t>
    </rPh>
    <rPh sb="19" eb="23">
      <t>カクチョウキノウ</t>
    </rPh>
    <phoneticPr fontId="4"/>
  </si>
  <si>
    <t>MRP TARGET LTLC</t>
    <phoneticPr fontId="4"/>
  </si>
  <si>
    <t>MRの仮想空間で現実物にCGを重畳する拡張機能ソフト長期利用</t>
    <rPh sb="3" eb="5">
      <t>カソウ</t>
    </rPh>
    <rPh sb="5" eb="7">
      <t>クウカン</t>
    </rPh>
    <rPh sb="8" eb="10">
      <t>ゲンジツ</t>
    </rPh>
    <rPh sb="10" eb="11">
      <t>ブツ</t>
    </rPh>
    <rPh sb="15" eb="17">
      <t>チョウジョウ</t>
    </rPh>
    <rPh sb="19" eb="23">
      <t>カクチョウキノウ</t>
    </rPh>
    <rPh sb="26" eb="28">
      <t>チョウキ</t>
    </rPh>
    <rPh sb="28" eb="30">
      <t>リヨウ</t>
    </rPh>
    <phoneticPr fontId="4"/>
  </si>
  <si>
    <t>MREAL Visualizer LC</t>
    <phoneticPr fontId="4"/>
  </si>
  <si>
    <t>MRPと連携しBIMモデルをMR用にCG描画するビューワ</t>
    <rPh sb="16" eb="17">
      <t>ヨウ</t>
    </rPh>
    <rPh sb="20" eb="22">
      <t>ビョウガ</t>
    </rPh>
    <phoneticPr fontId="4"/>
  </si>
  <si>
    <t>MREAL Visualizer  LTLC</t>
    <phoneticPr fontId="4"/>
  </si>
  <si>
    <t>MRPと連携しBIMモデルをMR用にCG描画するビューワ長期利用</t>
    <rPh sb="16" eb="17">
      <t>ヨウ</t>
    </rPh>
    <rPh sb="20" eb="22">
      <t>ビョウガ</t>
    </rPh>
    <rPh sb="28" eb="32">
      <t>チョウキリヨウ</t>
    </rPh>
    <phoneticPr fontId="4"/>
  </si>
  <si>
    <t>様式⑫(様式②作成支援様式)</t>
  </si>
  <si>
    <t>交付申請対象額　単位：円</t>
    <rPh sb="0" eb="4">
      <t>コウフシンセイ</t>
    </rPh>
    <rPh sb="4" eb="6">
      <t>タイショウ</t>
    </rPh>
    <rPh sb="6" eb="7">
      <t>ガク</t>
    </rPh>
    <rPh sb="8" eb="10">
      <t>タンイ</t>
    </rPh>
    <rPh sb="11" eb="12">
      <t>エン</t>
    </rPh>
    <phoneticPr fontId="4"/>
  </si>
  <si>
    <t>様式⑬(様式②作成支援様式)</t>
  </si>
  <si>
    <t>様式⑬-1(様式②作成支援様式)</t>
  </si>
  <si>
    <t>②　添付資料Noは、様式⑬と突合できるようにしてください。</t>
    <rPh sb="2" eb="4">
      <t>テンプ</t>
    </rPh>
    <rPh sb="4" eb="6">
      <t>シリョウ</t>
    </rPh>
    <rPh sb="10" eb="12">
      <t>ヨウシキ</t>
    </rPh>
    <rPh sb="14" eb="16">
      <t>トツゴウ</t>
    </rPh>
    <phoneticPr fontId="4"/>
  </si>
  <si>
    <t>①　行が足りない場合は、ファイルを追加して作成し、行は増やさないでください。</t>
    <rPh sb="2" eb="3">
      <t>ギョウ</t>
    </rPh>
    <rPh sb="4" eb="5">
      <t>タ</t>
    </rPh>
    <rPh sb="8" eb="10">
      <t>バアイ</t>
    </rPh>
    <rPh sb="17" eb="19">
      <t>ツイカ</t>
    </rPh>
    <rPh sb="21" eb="23">
      <t>サクセイ</t>
    </rPh>
    <rPh sb="25" eb="26">
      <t>ギョウ</t>
    </rPh>
    <rPh sb="27" eb="28">
      <t>フ</t>
    </rPh>
    <phoneticPr fontId="4"/>
  </si>
  <si>
    <t>①　領収書等支出根拠資料毎に記載してください。</t>
  </si>
  <si>
    <t>②　同じ講習の場合は、カリキュラム等の根拠資料は、同じ添付書類Noを記載してください。</t>
  </si>
  <si>
    <t>③　代表事業者が自ら社内で実施する場合は、明細は様式⑬-2に記載し、本様式には1行で総額を記載してください。</t>
  </si>
  <si>
    <t>④　講習を外部委託により実施する場合も、明細の分かる契約関連資料を添付し、本様式には1行で総額を記載してください。</t>
  </si>
  <si>
    <t>(２)ソフトウェア利用関連費（※パソコン、モニター等関連機器についてはこちらに記載）※機器ごとに記載してください。</t>
    <rPh sb="9" eb="11">
      <t>リヨウ</t>
    </rPh>
    <rPh sb="11" eb="14">
      <t>カンレンヒ</t>
    </rPh>
    <rPh sb="25" eb="26">
      <t>トウ</t>
    </rPh>
    <rPh sb="26" eb="30">
      <t>カンレンキキ</t>
    </rPh>
    <rPh sb="39" eb="41">
      <t>キサイ</t>
    </rPh>
    <rPh sb="43" eb="45">
      <t>キキ</t>
    </rPh>
    <rPh sb="48" eb="50">
      <t>キサイ</t>
    </rPh>
    <phoneticPr fontId="4"/>
  </si>
  <si>
    <t>様式⑬-2(様式②作成支援様式)</t>
  </si>
  <si>
    <t>※　社内実施による場合の明細は本様式に記載してください。</t>
    <rPh sb="2" eb="6">
      <t>シャナイジッシ</t>
    </rPh>
    <rPh sb="9" eb="11">
      <t>バアイ</t>
    </rPh>
    <rPh sb="12" eb="14">
      <t>メイサイ</t>
    </rPh>
    <rPh sb="15" eb="16">
      <t>ホン</t>
    </rPh>
    <rPh sb="16" eb="18">
      <t>ヨウシキ</t>
    </rPh>
    <rPh sb="19" eb="21">
      <t>キサイ</t>
    </rPh>
    <phoneticPr fontId="4"/>
  </si>
  <si>
    <t>様式⑭(様式②作成支援様式)</t>
  </si>
  <si>
    <t>様式⑮(様式②作成支援様式)</t>
  </si>
  <si>
    <t>BIMcloud SaaS 1ヶ月</t>
  </si>
  <si>
    <t>CAD on AVD</t>
    <phoneticPr fontId="7"/>
  </si>
  <si>
    <t>クラウド上の仮想デスクトップでBIMソフトウェアを操作できるシステム</t>
    <phoneticPr fontId="7"/>
  </si>
  <si>
    <t>(３)ＣＤＥ環境構築・利用費</t>
    <phoneticPr fontId="7"/>
  </si>
  <si>
    <t>MREAL Visualizer Element LC</t>
    <phoneticPr fontId="7"/>
  </si>
  <si>
    <t>キヤノン株式会社</t>
  </si>
  <si>
    <t>MREAL Visualizerの簡易機能コストダウン版アプリ</t>
    <phoneticPr fontId="7"/>
  </si>
  <si>
    <t>MREAL Visualizer Element LTLC</t>
    <phoneticPr fontId="7"/>
  </si>
  <si>
    <t>MREAL Visualizerの簡易機能コストダウン版アプリ長期利用</t>
    <phoneticPr fontId="7"/>
  </si>
  <si>
    <t>MREAL Visualizer Converter LC</t>
    <phoneticPr fontId="7"/>
  </si>
  <si>
    <t>BIMデータ等をVisualizer用データに変換するアプリ</t>
    <phoneticPr fontId="7"/>
  </si>
  <si>
    <t>MREAL Visualizer Converter LTLC</t>
    <phoneticPr fontId="7"/>
  </si>
  <si>
    <t>BIMデータ等をVisualizer用データに変換するアプリ長期利用</t>
    <phoneticPr fontId="7"/>
  </si>
  <si>
    <t>MREAL Visualizer Converter Plug-in for FBX LC</t>
    <phoneticPr fontId="7"/>
  </si>
  <si>
    <t>FBXフォーマット対応用のVisualizer専用アプリ</t>
    <phoneticPr fontId="7"/>
  </si>
  <si>
    <t>MREAL Visualizer Converter Plug-in for FBX LTLC</t>
    <phoneticPr fontId="7"/>
  </si>
  <si>
    <t>FBXフォーマット対応用のVisualizer専用アプリ長期利用</t>
    <phoneticPr fontId="7"/>
  </si>
  <si>
    <t>MREAL Visualizer Converter Plug-in for lFC LC</t>
    <phoneticPr fontId="7"/>
  </si>
  <si>
    <t>IFCフォーマット対応用のVisualizer専用アプリ</t>
    <phoneticPr fontId="7"/>
  </si>
  <si>
    <t>MREAL Visualizer Converter Plug-in for IFC LTLC</t>
    <phoneticPr fontId="7"/>
  </si>
  <si>
    <t>IFCフォーマット対応用のVisualizer専用アプリ長期利用</t>
    <phoneticPr fontId="7"/>
  </si>
  <si>
    <t>IF BOARD KIT IB-30 for MREAL S1</t>
    <phoneticPr fontId="7"/>
  </si>
  <si>
    <t>MREAL S1とタワー型PC接続用インターフェースボード</t>
    <phoneticPr fontId="7"/>
  </si>
  <si>
    <t>IF BOX KIT BX-30 for MREAL S1</t>
    <phoneticPr fontId="7"/>
  </si>
  <si>
    <t>MREAL S1とノート型PC接続用インターフェースBOX</t>
    <phoneticPr fontId="7"/>
  </si>
  <si>
    <t>IF BOARD KIT IB-40 for MREAL X1</t>
    <phoneticPr fontId="7"/>
  </si>
  <si>
    <t>キヤノン株式会社</t>
    <phoneticPr fontId="7"/>
  </si>
  <si>
    <t>MREAL X1とタワー型PC接続用インターフェースボード</t>
    <phoneticPr fontId="7"/>
  </si>
  <si>
    <t>IF BOX KIT BX-40 for MREAL X1</t>
    <phoneticPr fontId="7"/>
  </si>
  <si>
    <t>MREAL X1とノート型PC接続用インターフェースBOX</t>
    <phoneticPr fontId="7"/>
  </si>
  <si>
    <t>HAND HELD UNIT HH-3 for MREAL S1</t>
    <phoneticPr fontId="7"/>
  </si>
  <si>
    <t>MREAL S1を手持ち型にするためのオプション</t>
    <phoneticPr fontId="7"/>
  </si>
  <si>
    <t>HAND HELD UNIT HH-4 for MREAL X1</t>
    <phoneticPr fontId="7"/>
  </si>
  <si>
    <t>MREAL X1を手持ち型にするためのオプション</t>
    <phoneticPr fontId="7"/>
  </si>
  <si>
    <t>スパン数300、固有値解析、MSモデル、上部下部一体解析など『SS7』から拡張。</t>
    <phoneticPr fontId="7"/>
  </si>
  <si>
    <t>単体</t>
    <phoneticPr fontId="1"/>
  </si>
  <si>
    <t>Trimble Ri</t>
    <phoneticPr fontId="7"/>
  </si>
  <si>
    <t>V-Ray for SketchUp</t>
  </si>
  <si>
    <t>V-Ray for SketchUpは、SketchUpで作成した建築3Dモデルを高品質でリアルな画像やアニメーションにレンダリングするソフトウェアです。
建築デザイナーはより現実的で魅力的なビジュアルを効率的に作成することができます。</t>
    <phoneticPr fontId="7"/>
  </si>
  <si>
    <t>Rebro D</t>
    <phoneticPr fontId="7"/>
  </si>
  <si>
    <t>ダイキン工業株式会社</t>
    <phoneticPr fontId="7"/>
  </si>
  <si>
    <t>「Rebro」の機能はそのままに複数人でライセンスシェアできる設備CAD</t>
    <phoneticPr fontId="7"/>
  </si>
  <si>
    <t>Vectorworks Architect （スタンドアロン版 Service Selectバンドル）</t>
    <phoneticPr fontId="7"/>
  </si>
  <si>
    <t>ベクターワークスジャパン株式会社</t>
  </si>
  <si>
    <t>BIMソフトウェア（クラウドサービス等を含むサポートサービス付き）</t>
    <phoneticPr fontId="7"/>
  </si>
  <si>
    <t>AutoCAD Architecture hsbOEM版(新規購入：N0367,No370同時購入の場合に限る。）</t>
    <rPh sb="29" eb="31">
      <t>シンキ</t>
    </rPh>
    <rPh sb="31" eb="33">
      <t>コウニュウ</t>
    </rPh>
    <rPh sb="45" eb="47">
      <t>ドウジ</t>
    </rPh>
    <rPh sb="47" eb="49">
      <t>コウニュウ</t>
    </rPh>
    <rPh sb="50" eb="52">
      <t>バアイ</t>
    </rPh>
    <rPh sb="53" eb="54">
      <t>カギ</t>
    </rPh>
    <phoneticPr fontId="1"/>
  </si>
  <si>
    <t>Autodesk</t>
    <phoneticPr fontId="41"/>
  </si>
  <si>
    <t>単独</t>
    <rPh sb="0" eb="2">
      <t>タンドク</t>
    </rPh>
    <phoneticPr fontId="41"/>
  </si>
  <si>
    <t>建築設計CAD（サポート含む）</t>
    <rPh sb="0" eb="4">
      <t>ケンチクセッケイ</t>
    </rPh>
    <phoneticPr fontId="41"/>
  </si>
  <si>
    <t>hsbDesignライセンス(新規購入：N0366,No370同時購入の場合に限る。）</t>
  </si>
  <si>
    <t>拡張</t>
    <rPh sb="0" eb="2">
      <t>カクチョウ</t>
    </rPh>
    <phoneticPr fontId="41"/>
  </si>
  <si>
    <t>木質構造向け三次元設計プレカットCAD（サポート含む）</t>
    <rPh sb="0" eb="5">
      <t>モクシツコウゾウム</t>
    </rPh>
    <rPh sb="6" eb="11">
      <t>サンジゲンセッケイ</t>
    </rPh>
    <rPh sb="24" eb="25">
      <t>フク</t>
    </rPh>
    <phoneticPr fontId="41"/>
  </si>
  <si>
    <t>AutoCAD Architecture hsbOEM版（フルサポート）（既存利用者：No369,No370同時購入の場合に限る。）</t>
    <rPh sb="37" eb="39">
      <t>キゾン</t>
    </rPh>
    <rPh sb="39" eb="42">
      <t>リヨウシャ</t>
    </rPh>
    <phoneticPr fontId="1"/>
  </si>
  <si>
    <t>建築設計CAD（バージョンアップ）</t>
    <phoneticPr fontId="41"/>
  </si>
  <si>
    <t>hsbDesignライセンスアップデート（フルサポート）（既存利用者：No368,No370同時購入の場合に限る。）</t>
  </si>
  <si>
    <t>木質構造向け三次元設計プレカットCAD（バージョンアップ）</t>
    <rPh sb="0" eb="2">
      <t>モクシツ</t>
    </rPh>
    <rPh sb="2" eb="4">
      <t>コウゾウ</t>
    </rPh>
    <rPh sb="4" eb="5">
      <t>ム</t>
    </rPh>
    <rPh sb="6" eb="9">
      <t>サンジゲン</t>
    </rPh>
    <rPh sb="9" eb="11">
      <t>セッケイ</t>
    </rPh>
    <phoneticPr fontId="41"/>
  </si>
  <si>
    <t>IFC出力オプション(新規購入：N0366,No367同時購入の場合に限る。既存利用者：No368,No369同時購入の場合に限る。）</t>
  </si>
  <si>
    <t>hsbDesign for ACAプラグイン</t>
    <phoneticPr fontId="41"/>
  </si>
  <si>
    <t>CEDXM IN(シーデクセマ・イン)読み込みオプション</t>
  </si>
  <si>
    <t>CEDXM OUT(シーデクセマ・アウト)出力オプション</t>
  </si>
  <si>
    <t>hsbDesign for Revit / Timber</t>
  </si>
  <si>
    <t>Revitの拡張機能でBIMモデルの作成をサポートする</t>
    <rPh sb="6" eb="10">
      <t>カクチョウキノウ</t>
    </rPh>
    <rPh sb="18" eb="20">
      <t>サクセイ</t>
    </rPh>
    <phoneticPr fontId="41"/>
  </si>
  <si>
    <t>midas eGen</t>
    <phoneticPr fontId="7"/>
  </si>
  <si>
    <t>株式会社マイダスアイティジャパン</t>
    <phoneticPr fontId="7"/>
  </si>
  <si>
    <t>自由な部材配置、直感的な操作性の一貫構造計算ソフトウェアです。</t>
    <phoneticPr fontId="7"/>
  </si>
  <si>
    <t>midas iGen(No.374同時購入の場合に限る）</t>
    <rPh sb="17" eb="21">
      <t>ドウジコウニュウ</t>
    </rPh>
    <rPh sb="22" eb="24">
      <t>バアイ</t>
    </rPh>
    <rPh sb="25" eb="26">
      <t>カギ</t>
    </rPh>
    <phoneticPr fontId="7"/>
  </si>
  <si>
    <t>骨組と板とソリッド要素を自由に組み合わせて、あらゆるシーンで構造解析できます。</t>
    <phoneticPr fontId="7"/>
  </si>
  <si>
    <t>midas BIMコンバータ</t>
    <phoneticPr fontId="7"/>
  </si>
  <si>
    <t>株式会社マイダスアイティジャパン</t>
  </si>
  <si>
    <t>一貫モデル、iGenモデル、BIMソフトのモデルとが連携できるソフトウェアです。</t>
    <phoneticPr fontId="7"/>
  </si>
  <si>
    <t>BRAINNX</t>
    <phoneticPr fontId="7"/>
  </si>
  <si>
    <t>TIS株式会社</t>
  </si>
  <si>
    <t>ネットイーグル株式会社</t>
    <phoneticPr fontId="7"/>
  </si>
  <si>
    <t>2x4工法の構造BIMモデル作成</t>
    <phoneticPr fontId="7"/>
  </si>
  <si>
    <t>2x4床合板プレカットCAD</t>
  </si>
  <si>
    <t>XF24 2x4プレカットCADで床合板の割付が行えるオプション</t>
    <phoneticPr fontId="7"/>
  </si>
  <si>
    <t>XF24 2x4プレカットCADで野地合板の割付が行えるオプション</t>
    <phoneticPr fontId="7"/>
  </si>
  <si>
    <t>XF24 2x4プレカットCADで壁石膏ボードの割付が行えるオプション</t>
    <phoneticPr fontId="7"/>
  </si>
  <si>
    <t>(１)ソフトウェア利用費</t>
    <phoneticPr fontId="7"/>
  </si>
  <si>
    <t>他社BIM設計ﾃﾞｰﾀと連携し､不要なｺﾝﾎﾟｰﾈﾝﾄやﾌｨｰﾁｬｰを可能な限り除外し作図時間と材料ﾛｽを大幅に削減できます。</t>
  </si>
  <si>
    <t>構造モデルの入力・計算および構造BIMモデルのインポート・エクスポート機能を有する。</t>
    <phoneticPr fontId="7"/>
  </si>
  <si>
    <t>XF24 2x4プレカットCAD</t>
    <phoneticPr fontId="7"/>
  </si>
  <si>
    <t>2x4野地合板プレカットCAD</t>
    <phoneticPr fontId="7"/>
  </si>
  <si>
    <t>2x4石膏ボードオプション（壁パネル）</t>
    <phoneticPr fontId="7"/>
  </si>
  <si>
    <t>ConnecT.one QS</t>
    <phoneticPr fontId="7"/>
  </si>
  <si>
    <t>応用技術株式会社</t>
    <phoneticPr fontId="7"/>
  </si>
  <si>
    <t>Docsの拡張機能でRevitから仮設部材と躯体体積の数量拾い出しを支援する</t>
    <phoneticPr fontId="7"/>
  </si>
  <si>
    <t>付加要素・ライブラリ等</t>
    <rPh sb="10" eb="11">
      <t>ナド</t>
    </rPh>
    <phoneticPr fontId="7"/>
  </si>
  <si>
    <t>Rebroで生成されたインサート墨出しポイントの現場実寸投影</t>
  </si>
  <si>
    <t>Magic Leap 2</t>
  </si>
  <si>
    <t>すけるTON for Revit</t>
    <phoneticPr fontId="7"/>
  </si>
  <si>
    <t xml:space="preserve">BIM ソフト Revit に建築鉄骨を入力する際、詳細部分を自動生成して生産性向上に寄与
</t>
    <phoneticPr fontId="7"/>
  </si>
  <si>
    <t>Steel MAGIC 3D</t>
    <phoneticPr fontId="7"/>
  </si>
  <si>
    <t xml:space="preserve">２.５次元ＣＡＤ等の出力ＩＦＣデータの不正確部分を修正する３次元ＣＡＤ
</t>
    <phoneticPr fontId="7"/>
  </si>
  <si>
    <t>Sitevision Unlimited Per Year</t>
    <phoneticPr fontId="7"/>
  </si>
  <si>
    <t>高性能GNSS技術とAndroid、iOSアプリを組み合わせて現場に3Dモデルを正確に投影する</t>
    <phoneticPr fontId="7"/>
  </si>
  <si>
    <t>Trimble Business Center Field Data Edition</t>
    <phoneticPr fontId="7"/>
  </si>
  <si>
    <t>Sitevisionを使用する上で、現場に３Dモデルを正確に投影させるデータを準備する</t>
    <phoneticPr fontId="7"/>
  </si>
  <si>
    <t>CADWe'll Linx グレードアップ</t>
    <phoneticPr fontId="7"/>
  </si>
  <si>
    <t>株式会社ダイテック</t>
    <phoneticPr fontId="7"/>
  </si>
  <si>
    <t>設備BIMモデル作成(グレードアップ)</t>
    <phoneticPr fontId="7"/>
  </si>
  <si>
    <t>Fileforce for Construction</t>
    <phoneticPr fontId="7"/>
  </si>
  <si>
    <t>株式会社シーティーエス</t>
    <phoneticPr fontId="7"/>
  </si>
  <si>
    <t xml:space="preserve"> ベクターワークスジャパン株式会社</t>
  </si>
  <si>
    <t>株式会社STUDIO55  :  有限会社リビングCG</t>
    <phoneticPr fontId="7"/>
  </si>
  <si>
    <t>株式会社 構造ソフト</t>
    <phoneticPr fontId="1"/>
  </si>
  <si>
    <t>Solibri Inc</t>
    <phoneticPr fontId="7"/>
  </si>
  <si>
    <t>Graphisoft SE</t>
    <phoneticPr fontId="7"/>
  </si>
  <si>
    <t>Maxon Computer</t>
    <phoneticPr fontId="7"/>
  </si>
  <si>
    <t>Ideate software</t>
    <phoneticPr fontId="4"/>
  </si>
  <si>
    <t>Ideate software</t>
    <phoneticPr fontId="7"/>
  </si>
  <si>
    <t>Ideate software</t>
  </si>
  <si>
    <t>USHFORTH PROJECT</t>
    <phoneticPr fontId="7"/>
  </si>
  <si>
    <t>株式会社　ASK techno</t>
    <phoneticPr fontId="7"/>
  </si>
  <si>
    <t>Global BIM</t>
    <phoneticPr fontId="7"/>
  </si>
  <si>
    <t>SoftwareONE Japan株式会社</t>
    <phoneticPr fontId="4"/>
  </si>
  <si>
    <t>Global BIM</t>
    <phoneticPr fontId="4"/>
  </si>
  <si>
    <t>PTC JAPAN</t>
    <phoneticPr fontId="4"/>
  </si>
  <si>
    <t>株式会社one building</t>
  </si>
  <si>
    <t>One Click LCA</t>
    <phoneticPr fontId="17"/>
  </si>
  <si>
    <t>株式会社Box Japan</t>
    <phoneticPr fontId="7"/>
  </si>
  <si>
    <t>Dropbox, Inc.</t>
    <phoneticPr fontId="4"/>
  </si>
  <si>
    <t>cadwork informatic CI AG</t>
    <phoneticPr fontId="4"/>
  </si>
  <si>
    <t>Trimble Inc.</t>
    <phoneticPr fontId="4"/>
  </si>
  <si>
    <t>Open Space Labs Japan GK</t>
  </si>
  <si>
    <t>Open Space Labs Japan GK</t>
    <phoneticPr fontId="4"/>
  </si>
  <si>
    <t>Solibri Inc</t>
  </si>
  <si>
    <t>Dassault Systèmes SolidWorks Corporation</t>
    <phoneticPr fontId="1"/>
  </si>
  <si>
    <t>Global BIM</t>
  </si>
  <si>
    <t>株式会社one building</t>
    <phoneticPr fontId="4"/>
  </si>
  <si>
    <t xml:space="preserve">Datumate Ltd. </t>
  </si>
  <si>
    <t>株式会社 大塚商会</t>
    <phoneticPr fontId="7"/>
  </si>
  <si>
    <t>Super Build／SS7 Premium</t>
    <phoneticPr fontId="7"/>
  </si>
  <si>
    <t>Chaos Software EOOD.</t>
    <phoneticPr fontId="7"/>
  </si>
  <si>
    <t>hsbcad BV</t>
    <phoneticPr fontId="41"/>
  </si>
  <si>
    <t>GyroEye インサート(Magic Leap 2用ビューワ)</t>
    <phoneticPr fontId="7"/>
  </si>
  <si>
    <t>Magic Leap</t>
  </si>
  <si>
    <t>Trimble Inc.</t>
    <phoneticPr fontId="7"/>
  </si>
  <si>
    <t>Trimble Inc.</t>
  </si>
  <si>
    <t>2024/10/07更新</t>
    <phoneticPr fontId="4"/>
  </si>
  <si>
    <t>Autodesk</t>
    <phoneticPr fontId="7"/>
  </si>
  <si>
    <t>GyroEye ビューワ(Magic Leap 2用アプリ)</t>
    <phoneticPr fontId="7"/>
  </si>
  <si>
    <t xml:space="preserve">Revit Cloud Worksharing </t>
    <phoneticPr fontId="7"/>
  </si>
  <si>
    <t>クラウド上のRevitモデルでコラボレーションを行える機能</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</si>
</sst>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000"/>
    <numFmt numFmtId="177" formatCode="0.0%"/>
    <numFmt numFmtId="178" formatCode="#,##0_ "/>
    <numFmt numFmtId="179" formatCode="yyyy/m/d;@"/>
    <numFmt numFmtId="180" formatCode="#,##0_ ;[Red]\-#,##0\ "/>
    <numFmt numFmtId="181" formatCode="0.00_);[Red]\(0.00\)"/>
    <numFmt numFmtId="182" formatCode="#,##0_);[Red]\(#,##0\)"/>
  </numFmts>
  <fonts count="50">
    <font>
      <sz val="11"/>
      <color theme="1"/>
      <name val="游ゴシック"/>
      <family val="2"/>
      <charset val="128"/>
      <scheme val="minor"/>
    </font>
    <font>
      <sz val="11"/>
      <color theme="1"/>
      <name val="游ゴシック"/>
      <family val="2"/>
      <charset val="128"/>
      <scheme val="minor"/>
    </font>
    <font>
      <sz val="11"/>
      <color rgb="FF006100"/>
      <name val="游ゴシック"/>
      <family val="2"/>
      <charset val="128"/>
      <scheme val="minor"/>
    </font>
    <font>
      <sz val="11"/>
      <color theme="1"/>
      <name val="游ゴシック"/>
      <family val="3"/>
      <charset val="128"/>
      <scheme val="minor"/>
    </font>
    <font>
      <sz val="6"/>
      <name val="游ゴシック"/>
      <family val="2"/>
      <charset val="128"/>
      <scheme val="minor"/>
    </font>
    <font>
      <sz val="9"/>
      <color theme="1"/>
      <name val="游ゴシック"/>
      <family val="3"/>
      <charset val="128"/>
      <scheme val="minor"/>
    </font>
    <font>
      <sz val="8"/>
      <color theme="1"/>
      <name val="游ゴシック"/>
      <family val="3"/>
      <charset val="128"/>
      <scheme val="minor"/>
    </font>
    <font>
      <sz val="6"/>
      <name val="ＭＳ Ｐゴシック"/>
      <family val="3"/>
      <charset val="128"/>
    </font>
    <font>
      <b/>
      <sz val="14"/>
      <color rgb="FFFF0000"/>
      <name val="游ゴシック"/>
      <family val="3"/>
      <charset val="128"/>
      <scheme val="minor"/>
    </font>
    <font>
      <sz val="14"/>
      <color theme="1"/>
      <name val="游ゴシック"/>
      <family val="3"/>
      <charset val="128"/>
      <scheme val="minor"/>
    </font>
    <font>
      <b/>
      <sz val="14"/>
      <color theme="1"/>
      <name val="游ゴシック"/>
      <family val="3"/>
      <charset val="128"/>
      <scheme val="minor"/>
    </font>
    <font>
      <b/>
      <sz val="14"/>
      <name val="游ゴシック"/>
      <family val="3"/>
      <charset val="128"/>
      <scheme val="minor"/>
    </font>
    <font>
      <sz val="10"/>
      <color theme="1"/>
      <name val="游ゴシック"/>
      <family val="3"/>
      <charset val="128"/>
      <scheme val="minor"/>
    </font>
    <font>
      <sz val="11"/>
      <color rgb="FFFF0000"/>
      <name val="游ゴシック"/>
      <family val="3"/>
      <charset val="128"/>
      <scheme val="minor"/>
    </font>
    <font>
      <b/>
      <sz val="11"/>
      <color rgb="FFFF0000"/>
      <name val="游ゴシック"/>
      <family val="3"/>
      <charset val="128"/>
      <scheme val="minor"/>
    </font>
    <font>
      <b/>
      <sz val="12"/>
      <color rgb="FFFF0000"/>
      <name val="游ゴシック"/>
      <family val="3"/>
      <charset val="128"/>
      <scheme val="minor"/>
    </font>
    <font>
      <sz val="11"/>
      <name val="游ゴシック"/>
      <family val="3"/>
      <charset val="128"/>
      <scheme val="minor"/>
    </font>
    <font>
      <sz val="11"/>
      <color theme="1"/>
      <name val="ＭＳ Ｐゴシック"/>
      <family val="3"/>
      <charset val="128"/>
    </font>
    <font>
      <sz val="11"/>
      <name val="ＭＳ ゴシック"/>
      <family val="3"/>
      <charset val="128"/>
    </font>
    <font>
      <sz val="11"/>
      <color rgb="FFFF0000"/>
      <name val="ＭＳ ゴシック"/>
      <family val="3"/>
      <charset val="128"/>
    </font>
    <font>
      <sz val="11"/>
      <color theme="1"/>
      <name val="ＭＳ ゴシック"/>
      <family val="3"/>
      <charset val="128"/>
    </font>
    <font>
      <sz val="9"/>
      <name val="游ゴシック"/>
      <family val="3"/>
      <charset val="128"/>
      <scheme val="minor"/>
    </font>
    <font>
      <b/>
      <sz val="9"/>
      <color indexed="81"/>
      <name val="MS P ゴシック"/>
      <family val="3"/>
      <charset val="128"/>
    </font>
    <font>
      <sz val="8"/>
      <color rgb="FFFF0000"/>
      <name val="游ゴシック"/>
      <family val="3"/>
      <charset val="128"/>
      <scheme val="minor"/>
    </font>
    <font>
      <b/>
      <sz val="12"/>
      <color theme="1"/>
      <name val="游ゴシック"/>
      <family val="3"/>
      <charset val="128"/>
      <scheme val="minor"/>
    </font>
    <font>
      <sz val="12"/>
      <color theme="1"/>
      <name val="游ゴシック"/>
      <family val="3"/>
      <charset val="128"/>
      <scheme val="minor"/>
    </font>
    <font>
      <sz val="8"/>
      <name val="游ゴシック"/>
      <family val="3"/>
      <charset val="128"/>
      <scheme val="minor"/>
    </font>
    <font>
      <sz val="14"/>
      <name val="游ゴシック"/>
      <family val="3"/>
      <charset val="128"/>
      <scheme val="minor"/>
    </font>
    <font>
      <b/>
      <sz val="11"/>
      <color theme="1"/>
      <name val="游ゴシック"/>
      <family val="3"/>
      <charset val="128"/>
      <scheme val="minor"/>
    </font>
    <font>
      <b/>
      <sz val="16"/>
      <name val="游ゴシック"/>
      <family val="3"/>
      <charset val="128"/>
      <scheme val="minor"/>
    </font>
    <font>
      <b/>
      <sz val="12"/>
      <name val="游ゴシック"/>
      <family val="3"/>
      <charset val="128"/>
      <scheme val="minor"/>
    </font>
    <font>
      <b/>
      <sz val="11"/>
      <name val="游ゴシック"/>
      <family val="3"/>
      <charset val="128"/>
      <scheme val="minor"/>
    </font>
    <font>
      <sz val="11"/>
      <color theme="1"/>
      <name val="メイリオ"/>
      <family val="3"/>
      <charset val="128"/>
    </font>
    <font>
      <b/>
      <sz val="11"/>
      <color theme="1"/>
      <name val="メイリオ"/>
      <family val="3"/>
      <charset val="128"/>
    </font>
    <font>
      <sz val="14"/>
      <color rgb="FFFF0000"/>
      <name val="游ゴシック"/>
      <family val="3"/>
      <charset val="128"/>
      <scheme val="minor"/>
    </font>
    <font>
      <sz val="11"/>
      <color rgb="FF0070C0"/>
      <name val="游ゴシック"/>
      <family val="3"/>
      <charset val="128"/>
      <scheme val="minor"/>
    </font>
    <font>
      <sz val="12"/>
      <color rgb="FFFF0000"/>
      <name val="游ゴシック"/>
      <family val="3"/>
      <charset val="128"/>
      <scheme val="minor"/>
    </font>
    <font>
      <sz val="11"/>
      <name val="ＭＳ Ｐゴシック"/>
      <family val="3"/>
      <charset val="128"/>
    </font>
    <font>
      <b/>
      <sz val="11"/>
      <name val="ＭＳ Ｐゴシック"/>
      <family val="3"/>
      <charset val="128"/>
    </font>
    <font>
      <sz val="11"/>
      <color rgb="FFFF0000"/>
      <name val="ＭＳ Ｐゴシック"/>
      <family val="3"/>
      <charset val="128"/>
    </font>
    <font>
      <sz val="12"/>
      <name val="游ゴシック"/>
      <family val="3"/>
      <charset val="128"/>
      <scheme val="minor"/>
    </font>
    <font>
      <sz val="6"/>
      <name val="游ゴシック"/>
      <family val="3"/>
      <charset val="128"/>
      <scheme val="minor"/>
    </font>
    <font>
      <b/>
      <sz val="10"/>
      <name val="ＭＳ Ｐゴシック"/>
      <family val="3"/>
      <charset val="128"/>
    </font>
    <font>
      <sz val="10"/>
      <name val="ＭＳ Ｐゴシック"/>
      <family val="3"/>
      <charset val="128"/>
    </font>
    <font>
      <sz val="12"/>
      <name val="ＭＳ Ｐゴシック"/>
      <family val="3"/>
      <charset val="128"/>
    </font>
    <font>
      <sz val="9"/>
      <name val="ＭＳ Ｐゴシック"/>
      <family val="3"/>
      <charset val="128"/>
    </font>
    <font>
      <sz val="8"/>
      <name val="ＭＳ Ｐゴシック"/>
      <family val="3"/>
      <charset val="128"/>
    </font>
    <font>
      <sz val="13.5"/>
      <name val="ＭＳ Ｐゴシック"/>
      <family val="3"/>
      <charset val="128"/>
    </font>
    <font>
      <sz val="10.5"/>
      <name val="ＭＳ Ｐゴシック"/>
      <family val="3"/>
      <charset val="128"/>
    </font>
    <font>
      <sz val="10.5"/>
      <color rgb="FFFF0000"/>
      <name val="ＭＳ Ｐゴシック"/>
      <family val="3"/>
      <charset val="128"/>
    </font>
  </fonts>
  <fills count="17">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theme="5" tint="0.59999389629810485"/>
        <bgColor indexed="64"/>
      </patternFill>
    </fill>
    <fill>
      <patternFill patternType="solid">
        <fgColor rgb="FFFFFFCC"/>
        <bgColor indexed="64"/>
      </patternFill>
    </fill>
    <fill>
      <patternFill patternType="solid">
        <fgColor rgb="FFFFFF00"/>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3" tint="0.79998168889431442"/>
        <bgColor indexed="64"/>
      </patternFill>
    </fill>
    <fill>
      <patternFill patternType="solid">
        <fgColor theme="3" tint="0.59999389629810485"/>
        <bgColor indexed="64"/>
      </patternFill>
    </fill>
    <fill>
      <patternFill patternType="solid">
        <fgColor theme="4" tint="0.39997558519241921"/>
        <bgColor indexed="64"/>
      </patternFill>
    </fill>
    <fill>
      <patternFill patternType="solid">
        <fgColor theme="3" tint="0.39997558519241921"/>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thin">
        <color indexed="64"/>
      </right>
      <top/>
      <bottom/>
      <diagonal/>
    </border>
    <border>
      <left style="thin">
        <color indexed="64"/>
      </left>
      <right/>
      <top/>
      <bottom/>
      <diagonal/>
    </border>
  </borders>
  <cellStyleXfs count="14">
    <xf numFmtId="0" fontId="0" fillId="0" borderId="0">
      <alignment vertical="center"/>
    </xf>
    <xf numFmtId="0" fontId="17"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9"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473">
    <xf numFmtId="0" fontId="0" fillId="0" borderId="0" xfId="0">
      <alignment vertical="center"/>
    </xf>
    <xf numFmtId="0" fontId="3" fillId="0" borderId="0" xfId="0" applyFont="1">
      <alignment vertical="center"/>
    </xf>
    <xf numFmtId="0" fontId="5" fillId="0" borderId="0" xfId="0" applyFont="1">
      <alignment vertical="center"/>
    </xf>
    <xf numFmtId="0" fontId="5" fillId="0" borderId="1" xfId="0" applyFont="1" applyBorder="1" applyAlignment="1">
      <alignment horizontal="center" vertical="center" wrapText="1"/>
    </xf>
    <xf numFmtId="0" fontId="3" fillId="2" borderId="12" xfId="0" applyFont="1" applyFill="1" applyBorder="1">
      <alignment vertical="center"/>
    </xf>
    <xf numFmtId="0" fontId="3" fillId="2" borderId="12" xfId="0" applyFont="1" applyFill="1" applyBorder="1" applyAlignment="1">
      <alignment vertical="center"/>
    </xf>
    <xf numFmtId="0" fontId="3" fillId="0" borderId="12" xfId="0" applyFont="1" applyBorder="1">
      <alignment vertical="center"/>
    </xf>
    <xf numFmtId="0" fontId="3" fillId="0" borderId="2" xfId="0" applyFont="1" applyBorder="1" applyAlignment="1">
      <alignment horizontal="center" vertical="center"/>
    </xf>
    <xf numFmtId="0" fontId="8" fillId="0" borderId="2" xfId="0" applyFont="1" applyBorder="1">
      <alignment vertical="center"/>
    </xf>
    <xf numFmtId="0" fontId="3" fillId="0" borderId="4" xfId="0" applyFont="1" applyBorder="1" applyAlignment="1">
      <alignment horizontal="center" vertical="center" shrinkToFit="1"/>
    </xf>
    <xf numFmtId="0" fontId="3" fillId="3" borderId="1" xfId="0" applyFont="1" applyFill="1" applyBorder="1" applyAlignment="1">
      <alignment horizontal="center" vertical="center" shrinkToFit="1"/>
    </xf>
    <xf numFmtId="0" fontId="9" fillId="0" borderId="0" xfId="0" applyFont="1">
      <alignment vertical="center"/>
    </xf>
    <xf numFmtId="0" fontId="9" fillId="0" borderId="0" xfId="0" applyFont="1" applyFill="1">
      <alignment vertical="center"/>
    </xf>
    <xf numFmtId="0" fontId="11" fillId="0" borderId="0" xfId="0" applyFont="1">
      <alignment vertical="center"/>
    </xf>
    <xf numFmtId="0" fontId="18" fillId="0" borderId="0" xfId="1" applyFont="1">
      <alignment vertical="center"/>
    </xf>
    <xf numFmtId="0" fontId="18" fillId="0" borderId="0" xfId="1" applyFont="1" applyAlignment="1">
      <alignment vertical="center" shrinkToFit="1"/>
    </xf>
    <xf numFmtId="0" fontId="19" fillId="0" borderId="0" xfId="1" applyFont="1">
      <alignment vertical="center"/>
    </xf>
    <xf numFmtId="0" fontId="18" fillId="0" borderId="0" xfId="1" applyFont="1" applyFill="1">
      <alignment vertical="center"/>
    </xf>
    <xf numFmtId="0" fontId="20" fillId="0" borderId="0" xfId="1" applyFont="1">
      <alignment vertical="center"/>
    </xf>
    <xf numFmtId="0" fontId="0" fillId="0" borderId="1" xfId="0" applyBorder="1">
      <alignment vertical="center"/>
    </xf>
    <xf numFmtId="176" fontId="0" fillId="0" borderId="1" xfId="0" applyNumberFormat="1" applyBorder="1">
      <alignment vertical="center"/>
    </xf>
    <xf numFmtId="0" fontId="3" fillId="0" borderId="0" xfId="0" applyFont="1" applyFill="1">
      <alignment vertical="center"/>
    </xf>
    <xf numFmtId="0" fontId="3" fillId="0" borderId="2" xfId="0" applyFont="1" applyBorder="1" applyAlignment="1">
      <alignment horizontal="center" vertical="center"/>
    </xf>
    <xf numFmtId="0" fontId="3" fillId="0" borderId="2" xfId="0" applyFont="1" applyBorder="1" applyAlignment="1">
      <alignment horizontal="center" vertical="center"/>
    </xf>
    <xf numFmtId="0" fontId="16" fillId="0" borderId="0" xfId="0" applyFont="1" applyFill="1">
      <alignment vertical="center"/>
    </xf>
    <xf numFmtId="0" fontId="5" fillId="0" borderId="1" xfId="0" applyFont="1" applyBorder="1" applyAlignment="1">
      <alignment horizontal="center" vertical="center" wrapText="1"/>
    </xf>
    <xf numFmtId="0" fontId="3" fillId="0" borderId="2" xfId="0" applyFont="1" applyBorder="1" applyAlignment="1">
      <alignment horizontal="center" vertical="center"/>
    </xf>
    <xf numFmtId="14" fontId="3" fillId="3" borderId="1" xfId="0" applyNumberFormat="1" applyFont="1" applyFill="1" applyBorder="1" applyAlignment="1">
      <alignment horizontal="center" vertical="center" shrinkToFit="1"/>
    </xf>
    <xf numFmtId="14" fontId="12" fillId="3" borderId="1" xfId="0" applyNumberFormat="1" applyFont="1" applyFill="1" applyBorder="1" applyAlignment="1">
      <alignment horizontal="center" vertical="center" shrinkToFit="1"/>
    </xf>
    <xf numFmtId="0" fontId="10" fillId="0" borderId="12" xfId="0" applyFont="1" applyBorder="1">
      <alignment vertical="center"/>
    </xf>
    <xf numFmtId="0" fontId="5" fillId="0" borderId="1" xfId="0" applyFont="1" applyBorder="1" applyAlignment="1">
      <alignment horizontal="center" vertical="center" wrapText="1"/>
    </xf>
    <xf numFmtId="0" fontId="5" fillId="0" borderId="6" xfId="0" applyFont="1" applyFill="1" applyBorder="1" applyAlignment="1">
      <alignment horizontal="center" vertical="center" wrapText="1"/>
    </xf>
    <xf numFmtId="0" fontId="21" fillId="0" borderId="6" xfId="0" applyFont="1" applyFill="1" applyBorder="1" applyAlignment="1">
      <alignment horizontal="center" vertical="center" wrapText="1"/>
    </xf>
    <xf numFmtId="0" fontId="16" fillId="0" borderId="0" xfId="0" applyFont="1">
      <alignment vertical="center"/>
    </xf>
    <xf numFmtId="0" fontId="27" fillId="0" borderId="0" xfId="0" applyFont="1">
      <alignment vertical="center"/>
    </xf>
    <xf numFmtId="0" fontId="27" fillId="0" borderId="0" xfId="0" applyFont="1" applyBorder="1" applyAlignment="1">
      <alignment vertical="center"/>
    </xf>
    <xf numFmtId="0" fontId="16" fillId="3" borderId="1" xfId="0" applyFont="1" applyFill="1" applyBorder="1" applyAlignment="1">
      <alignment horizontal="center" vertical="center" shrinkToFit="1"/>
    </xf>
    <xf numFmtId="0" fontId="5" fillId="0" borderId="1" xfId="0" applyFont="1" applyBorder="1" applyAlignment="1">
      <alignment horizontal="center" vertical="center" wrapText="1"/>
    </xf>
    <xf numFmtId="0" fontId="6" fillId="0" borderId="2" xfId="0" applyFont="1" applyBorder="1" applyAlignment="1">
      <alignment horizontal="center" vertical="center" wrapText="1"/>
    </xf>
    <xf numFmtId="0" fontId="23" fillId="0" borderId="2" xfId="0" applyFont="1" applyBorder="1" applyAlignment="1">
      <alignment horizontal="center" vertical="center" wrapText="1"/>
    </xf>
    <xf numFmtId="0" fontId="6" fillId="0" borderId="3" xfId="0" applyFont="1" applyBorder="1" applyAlignment="1">
      <alignment horizontal="center" vertical="center" wrapText="1"/>
    </xf>
    <xf numFmtId="0" fontId="23" fillId="0" borderId="3" xfId="0" applyFont="1" applyBorder="1" applyAlignment="1">
      <alignment horizontal="center" vertical="center" wrapText="1"/>
    </xf>
    <xf numFmtId="14" fontId="3" fillId="5" borderId="1" xfId="0" applyNumberFormat="1" applyFont="1" applyFill="1" applyBorder="1" applyAlignment="1" applyProtection="1">
      <alignment horizontal="center" vertical="center" shrinkToFit="1"/>
      <protection locked="0"/>
    </xf>
    <xf numFmtId="0" fontId="5" fillId="0" borderId="1" xfId="0" applyFont="1" applyFill="1" applyBorder="1" applyAlignment="1">
      <alignment horizontal="center" vertical="center" wrapText="1"/>
    </xf>
    <xf numFmtId="0" fontId="3" fillId="0" borderId="0" xfId="0" applyFont="1" applyProtection="1">
      <alignment vertical="center"/>
    </xf>
    <xf numFmtId="0" fontId="24" fillId="0" borderId="0" xfId="0" applyFont="1" applyAlignment="1" applyProtection="1">
      <alignment horizontal="right" vertical="center"/>
    </xf>
    <xf numFmtId="0" fontId="11" fillId="0" borderId="0" xfId="0" applyFont="1" applyProtection="1">
      <alignment vertical="center"/>
    </xf>
    <xf numFmtId="0" fontId="16" fillId="0" borderId="0" xfId="0" applyFont="1" applyProtection="1">
      <alignment vertical="center"/>
    </xf>
    <xf numFmtId="0" fontId="11" fillId="2" borderId="12" xfId="0" applyFont="1" applyFill="1" applyBorder="1" applyProtection="1">
      <alignment vertical="center"/>
    </xf>
    <xf numFmtId="0" fontId="9" fillId="2" borderId="12" xfId="0" applyFont="1" applyFill="1" applyBorder="1" applyAlignment="1" applyProtection="1">
      <alignment vertical="center" wrapText="1"/>
    </xf>
    <xf numFmtId="0" fontId="13" fillId="2" borderId="12" xfId="0" applyFont="1" applyFill="1" applyBorder="1" applyAlignment="1" applyProtection="1">
      <alignment vertical="center" wrapText="1"/>
    </xf>
    <xf numFmtId="0" fontId="3" fillId="2" borderId="8" xfId="0" applyFont="1" applyFill="1" applyBorder="1" applyAlignment="1" applyProtection="1">
      <alignment horizontal="center" vertical="center" wrapText="1"/>
    </xf>
    <xf numFmtId="0" fontId="3" fillId="2" borderId="1" xfId="0" applyFont="1" applyFill="1" applyBorder="1" applyAlignment="1" applyProtection="1">
      <alignment horizontal="center" vertical="center" wrapText="1"/>
    </xf>
    <xf numFmtId="0" fontId="3" fillId="0" borderId="6" xfId="0" applyFont="1" applyFill="1" applyBorder="1" applyAlignment="1" applyProtection="1">
      <alignment horizontal="center" vertical="center" wrapText="1"/>
    </xf>
    <xf numFmtId="0" fontId="12" fillId="0" borderId="6" xfId="0" applyFont="1" applyFill="1" applyBorder="1" applyAlignment="1" applyProtection="1">
      <alignment horizontal="center" vertical="center" wrapText="1"/>
    </xf>
    <xf numFmtId="0" fontId="3" fillId="2" borderId="5" xfId="0" applyFont="1" applyFill="1" applyBorder="1" applyAlignment="1" applyProtection="1">
      <alignment horizontal="center" vertical="center"/>
    </xf>
    <xf numFmtId="0" fontId="3" fillId="2" borderId="4" xfId="0" applyFont="1" applyFill="1" applyBorder="1" applyAlignment="1" applyProtection="1">
      <alignment horizontal="center" vertical="center"/>
    </xf>
    <xf numFmtId="0" fontId="3" fillId="2" borderId="4" xfId="0" applyFont="1" applyFill="1" applyBorder="1" applyAlignment="1" applyProtection="1">
      <alignment horizontal="center" vertical="center" wrapText="1"/>
    </xf>
    <xf numFmtId="0" fontId="3" fillId="2" borderId="3" xfId="0" applyFont="1" applyFill="1" applyBorder="1" applyAlignment="1" applyProtection="1">
      <alignment horizontal="center" vertical="center" wrapText="1"/>
    </xf>
    <xf numFmtId="0" fontId="3" fillId="2" borderId="1" xfId="0" applyFont="1" applyFill="1" applyBorder="1" applyAlignment="1" applyProtection="1">
      <alignment horizontal="left" vertical="center"/>
    </xf>
    <xf numFmtId="0" fontId="3" fillId="0" borderId="0" xfId="0" applyFont="1" applyFill="1" applyProtection="1">
      <alignment vertical="center"/>
    </xf>
    <xf numFmtId="0" fontId="11" fillId="0" borderId="12" xfId="0" applyFont="1" applyFill="1" applyBorder="1" applyProtection="1">
      <alignment vertical="center"/>
    </xf>
    <xf numFmtId="0" fontId="3" fillId="0" borderId="1" xfId="0" applyFont="1" applyBorder="1" applyAlignment="1" applyProtection="1">
      <alignment horizontal="center" vertical="center" wrapText="1"/>
    </xf>
    <xf numFmtId="0" fontId="11" fillId="0" borderId="0" xfId="0" applyFont="1" applyFill="1" applyBorder="1" applyProtection="1">
      <alignment vertical="center"/>
    </xf>
    <xf numFmtId="0" fontId="27" fillId="0" borderId="0" xfId="0" applyFont="1" applyFill="1" applyBorder="1" applyProtection="1">
      <alignment vertical="center"/>
    </xf>
    <xf numFmtId="0" fontId="16" fillId="0" borderId="12" xfId="0" applyFont="1" applyFill="1" applyBorder="1" applyAlignment="1" applyProtection="1">
      <alignment vertical="center" wrapText="1"/>
    </xf>
    <xf numFmtId="0" fontId="16" fillId="0" borderId="0" xfId="0" applyFont="1" applyFill="1" applyProtection="1">
      <alignment vertical="center"/>
    </xf>
    <xf numFmtId="0" fontId="15" fillId="2" borderId="0" xfId="0" applyFont="1" applyFill="1" applyBorder="1" applyAlignment="1" applyProtection="1">
      <alignment horizontal="left" vertical="center"/>
    </xf>
    <xf numFmtId="0" fontId="14" fillId="2" borderId="0" xfId="0" applyFont="1" applyFill="1" applyBorder="1" applyAlignment="1" applyProtection="1">
      <alignment horizontal="left" vertical="center"/>
    </xf>
    <xf numFmtId="0" fontId="3" fillId="2" borderId="0" xfId="0" applyFont="1" applyFill="1" applyBorder="1" applyAlignment="1" applyProtection="1">
      <alignment horizontal="center" vertical="center"/>
    </xf>
    <xf numFmtId="0" fontId="3" fillId="2" borderId="0" xfId="0" applyFont="1" applyFill="1" applyBorder="1" applyAlignment="1" applyProtection="1">
      <alignment horizontal="center" vertical="center" wrapText="1"/>
    </xf>
    <xf numFmtId="0" fontId="25" fillId="0" borderId="0" xfId="0" applyFont="1" applyProtection="1">
      <alignment vertical="center"/>
    </xf>
    <xf numFmtId="177" fontId="16" fillId="5" borderId="1" xfId="0" applyNumberFormat="1" applyFont="1" applyFill="1" applyBorder="1" applyAlignment="1" applyProtection="1">
      <alignment horizontal="center" vertical="center" shrinkToFit="1"/>
      <protection locked="0"/>
    </xf>
    <xf numFmtId="0" fontId="28" fillId="0" borderId="0" xfId="0" applyFont="1" applyAlignment="1" applyProtection="1">
      <alignment horizontal="right" vertical="center"/>
    </xf>
    <xf numFmtId="0" fontId="5" fillId="5" borderId="1" xfId="0" applyFont="1" applyFill="1" applyBorder="1" applyAlignment="1" applyProtection="1">
      <alignment horizontal="center" vertical="center" shrinkToFit="1"/>
      <protection locked="0"/>
    </xf>
    <xf numFmtId="0" fontId="3" fillId="0" borderId="6" xfId="0" applyFont="1" applyBorder="1" applyAlignment="1" applyProtection="1">
      <alignment horizontal="center" vertical="center" wrapText="1"/>
    </xf>
    <xf numFmtId="0" fontId="16" fillId="0" borderId="1" xfId="0" applyFont="1" applyBorder="1" applyAlignment="1">
      <alignment vertical="center"/>
    </xf>
    <xf numFmtId="0" fontId="3" fillId="0" borderId="2" xfId="0" applyFont="1" applyFill="1" applyBorder="1" applyAlignment="1">
      <alignment horizontal="center" vertical="center"/>
    </xf>
    <xf numFmtId="0" fontId="0" fillId="13" borderId="1" xfId="0" applyFill="1" applyBorder="1">
      <alignment vertical="center"/>
    </xf>
    <xf numFmtId="0" fontId="0" fillId="14" borderId="1" xfId="0" applyFill="1" applyBorder="1">
      <alignment vertical="center"/>
    </xf>
    <xf numFmtId="0" fontId="0" fillId="16" borderId="1" xfId="0" applyFill="1" applyBorder="1">
      <alignment vertical="center"/>
    </xf>
    <xf numFmtId="0" fontId="0" fillId="11" borderId="1" xfId="0" applyFill="1" applyBorder="1">
      <alignment vertical="center"/>
    </xf>
    <xf numFmtId="0" fontId="0" fillId="12" borderId="1" xfId="0" applyFill="1" applyBorder="1">
      <alignment vertical="center"/>
    </xf>
    <xf numFmtId="0" fontId="0" fillId="15" borderId="1" xfId="0" applyFill="1" applyBorder="1">
      <alignment vertical="center"/>
    </xf>
    <xf numFmtId="0" fontId="0" fillId="10" borderId="1" xfId="0" applyFill="1" applyBorder="1">
      <alignment vertical="center"/>
    </xf>
    <xf numFmtId="14" fontId="16" fillId="0" borderId="5" xfId="0" applyNumberFormat="1" applyFont="1" applyBorder="1" applyAlignment="1">
      <alignment vertical="center"/>
    </xf>
    <xf numFmtId="0" fontId="0" fillId="3" borderId="1" xfId="0" applyFill="1" applyBorder="1">
      <alignment vertical="center"/>
    </xf>
    <xf numFmtId="0" fontId="0" fillId="7" borderId="1" xfId="0" applyFill="1" applyBorder="1">
      <alignment vertical="center"/>
    </xf>
    <xf numFmtId="0" fontId="0" fillId="7" borderId="5" xfId="0" applyFill="1" applyBorder="1">
      <alignment vertical="center"/>
    </xf>
    <xf numFmtId="0" fontId="0" fillId="8" borderId="1" xfId="0" applyFill="1" applyBorder="1">
      <alignment vertical="center"/>
    </xf>
    <xf numFmtId="0" fontId="0" fillId="8" borderId="5" xfId="0" applyFill="1" applyBorder="1">
      <alignment vertical="center"/>
    </xf>
    <xf numFmtId="0" fontId="0" fillId="10" borderId="3" xfId="0" applyFill="1" applyBorder="1">
      <alignment vertical="center"/>
    </xf>
    <xf numFmtId="0" fontId="0" fillId="9" borderId="1" xfId="0" applyFill="1" applyBorder="1">
      <alignment vertical="center"/>
    </xf>
    <xf numFmtId="0" fontId="0" fillId="0" borderId="13" xfId="0" applyBorder="1">
      <alignment vertical="center"/>
    </xf>
    <xf numFmtId="0" fontId="0" fillId="0" borderId="14" xfId="0" applyBorder="1">
      <alignment vertical="center"/>
    </xf>
    <xf numFmtId="0" fontId="16" fillId="0" borderId="14" xfId="0" applyFont="1" applyBorder="1" applyAlignment="1">
      <alignment vertical="center"/>
    </xf>
    <xf numFmtId="0" fontId="16" fillId="0" borderId="15" xfId="0" applyFont="1" applyBorder="1" applyAlignment="1">
      <alignment vertical="center"/>
    </xf>
    <xf numFmtId="0" fontId="0" fillId="3" borderId="14" xfId="0" applyFill="1" applyBorder="1">
      <alignment vertical="center"/>
    </xf>
    <xf numFmtId="0" fontId="0" fillId="7" borderId="14" xfId="0" applyFill="1" applyBorder="1">
      <alignment vertical="center"/>
    </xf>
    <xf numFmtId="0" fontId="0" fillId="7" borderId="15" xfId="0" applyFill="1" applyBorder="1">
      <alignment vertical="center"/>
    </xf>
    <xf numFmtId="0" fontId="0" fillId="8" borderId="14" xfId="0" applyFill="1" applyBorder="1">
      <alignment vertical="center"/>
    </xf>
    <xf numFmtId="0" fontId="0" fillId="8" borderId="15" xfId="0" applyFill="1" applyBorder="1">
      <alignment vertical="center"/>
    </xf>
    <xf numFmtId="0" fontId="0" fillId="9" borderId="14" xfId="0" applyFill="1" applyBorder="1">
      <alignment vertical="center"/>
    </xf>
    <xf numFmtId="0" fontId="0" fillId="10" borderId="16" xfId="0" applyFill="1" applyBorder="1">
      <alignment vertical="center"/>
    </xf>
    <xf numFmtId="0" fontId="0" fillId="10" borderId="14" xfId="0" applyFill="1" applyBorder="1">
      <alignment vertical="center"/>
    </xf>
    <xf numFmtId="0" fontId="0" fillId="11" borderId="14" xfId="0" applyFill="1" applyBorder="1">
      <alignment vertical="center"/>
    </xf>
    <xf numFmtId="0" fontId="0" fillId="11" borderId="14" xfId="0" applyFill="1" applyBorder="1" applyAlignment="1">
      <alignment vertical="center"/>
    </xf>
    <xf numFmtId="0" fontId="0" fillId="13" borderId="14" xfId="0" applyFill="1" applyBorder="1">
      <alignment vertical="center"/>
    </xf>
    <xf numFmtId="0" fontId="0" fillId="13" borderId="17" xfId="0" applyFill="1" applyBorder="1">
      <alignment vertical="center"/>
    </xf>
    <xf numFmtId="0" fontId="0" fillId="6" borderId="18" xfId="0" applyFill="1" applyBorder="1">
      <alignment vertical="center"/>
    </xf>
    <xf numFmtId="0" fontId="0" fillId="0" borderId="0" xfId="0" applyBorder="1">
      <alignment vertical="center"/>
    </xf>
    <xf numFmtId="0" fontId="0" fillId="0" borderId="19" xfId="0" applyBorder="1">
      <alignment vertical="center"/>
    </xf>
    <xf numFmtId="0" fontId="0" fillId="9" borderId="20" xfId="0" applyFill="1" applyBorder="1">
      <alignment vertical="center"/>
    </xf>
    <xf numFmtId="0" fontId="0" fillId="0" borderId="16" xfId="0" applyBorder="1">
      <alignment vertical="center"/>
    </xf>
    <xf numFmtId="0" fontId="0" fillId="0" borderId="3" xfId="0" applyBorder="1">
      <alignment vertical="center"/>
    </xf>
    <xf numFmtId="0" fontId="0" fillId="0" borderId="18" xfId="0" applyBorder="1">
      <alignment vertical="center"/>
    </xf>
    <xf numFmtId="0" fontId="0" fillId="0" borderId="21" xfId="0" applyBorder="1">
      <alignment vertical="center"/>
    </xf>
    <xf numFmtId="0" fontId="0" fillId="0" borderId="20" xfId="0" applyBorder="1">
      <alignment vertical="center"/>
    </xf>
    <xf numFmtId="0" fontId="21" fillId="0" borderId="6" xfId="0" applyFont="1" applyBorder="1" applyAlignment="1">
      <alignment horizontal="center" vertical="center" wrapText="1"/>
    </xf>
    <xf numFmtId="0" fontId="29" fillId="0" borderId="0" xfId="0" applyFont="1" applyAlignment="1">
      <alignment horizontal="right" vertical="center"/>
    </xf>
    <xf numFmtId="0" fontId="21" fillId="0" borderId="1" xfId="0" applyFont="1" applyBorder="1" applyAlignment="1">
      <alignment horizontal="left" vertical="center" wrapText="1"/>
    </xf>
    <xf numFmtId="0" fontId="16" fillId="0" borderId="2" xfId="0" applyFont="1" applyBorder="1" applyAlignment="1">
      <alignment horizontal="center" vertical="center"/>
    </xf>
    <xf numFmtId="0" fontId="16" fillId="2" borderId="2" xfId="0" applyFont="1" applyFill="1" applyBorder="1" applyAlignment="1">
      <alignment horizontal="center" vertical="center"/>
    </xf>
    <xf numFmtId="0" fontId="16" fillId="2" borderId="12" xfId="0" applyFont="1" applyFill="1" applyBorder="1">
      <alignment vertical="center"/>
    </xf>
    <xf numFmtId="0" fontId="30" fillId="0" borderId="0" xfId="0" applyFont="1" applyAlignment="1" applyProtection="1">
      <alignment horizontal="right" vertical="center"/>
    </xf>
    <xf numFmtId="0" fontId="31" fillId="0" borderId="0" xfId="0" applyFont="1" applyAlignment="1" applyProtection="1">
      <alignment horizontal="right" vertical="center"/>
    </xf>
    <xf numFmtId="0" fontId="16" fillId="0" borderId="0" xfId="0" applyFont="1" applyBorder="1" applyAlignment="1" applyProtection="1">
      <alignment horizontal="right" vertical="top"/>
    </xf>
    <xf numFmtId="0" fontId="16" fillId="2" borderId="0" xfId="0" applyFont="1" applyFill="1" applyBorder="1" applyAlignment="1" applyProtection="1">
      <alignment horizontal="center" vertical="center" wrapText="1"/>
    </xf>
    <xf numFmtId="0" fontId="16" fillId="2" borderId="0" xfId="0" applyFont="1" applyFill="1" applyBorder="1" applyAlignment="1" applyProtection="1">
      <alignment horizontal="left" vertical="center"/>
    </xf>
    <xf numFmtId="0" fontId="30" fillId="0" borderId="0" xfId="0" applyFont="1" applyProtection="1">
      <alignment vertical="center"/>
    </xf>
    <xf numFmtId="0" fontId="30" fillId="2" borderId="0" xfId="0" applyFont="1" applyFill="1" applyBorder="1" applyAlignment="1" applyProtection="1">
      <alignment horizontal="left" vertical="center" wrapText="1"/>
    </xf>
    <xf numFmtId="0" fontId="30" fillId="2" borderId="0" xfId="0" applyFont="1" applyFill="1" applyBorder="1" applyAlignment="1" applyProtection="1">
      <alignment horizontal="left" vertical="center"/>
    </xf>
    <xf numFmtId="0" fontId="0" fillId="7" borderId="14" xfId="0" applyFill="1" applyBorder="1" applyAlignment="1">
      <alignment vertical="center" wrapText="1"/>
    </xf>
    <xf numFmtId="0" fontId="0" fillId="0" borderId="1" xfId="0" applyNumberFormat="1" applyBorder="1">
      <alignment vertical="center"/>
    </xf>
    <xf numFmtId="38" fontId="16" fillId="3" borderId="1" xfId="8" applyFont="1" applyFill="1" applyBorder="1" applyAlignment="1" applyProtection="1">
      <alignment horizontal="right" vertical="center" shrinkToFit="1"/>
    </xf>
    <xf numFmtId="0" fontId="21" fillId="5" borderId="1" xfId="0" applyFont="1" applyFill="1" applyBorder="1" applyAlignment="1" applyProtection="1">
      <alignment horizontal="center" vertical="center" shrinkToFit="1"/>
      <protection locked="0"/>
    </xf>
    <xf numFmtId="180" fontId="16" fillId="3" borderId="1" xfId="8" applyNumberFormat="1" applyFont="1" applyFill="1" applyBorder="1" applyAlignment="1">
      <alignment horizontal="right" vertical="center" shrinkToFit="1"/>
    </xf>
    <xf numFmtId="177" fontId="16" fillId="5" borderId="1" xfId="6" applyNumberFormat="1" applyFont="1" applyFill="1" applyBorder="1" applyAlignment="1" applyProtection="1">
      <alignment horizontal="center" vertical="center" shrinkToFit="1"/>
      <protection locked="0"/>
    </xf>
    <xf numFmtId="177" fontId="3" fillId="5" borderId="1" xfId="0" applyNumberFormat="1" applyFont="1" applyFill="1" applyBorder="1" applyAlignment="1" applyProtection="1">
      <alignment horizontal="center" vertical="center" shrinkToFit="1"/>
      <protection locked="0"/>
    </xf>
    <xf numFmtId="38" fontId="3" fillId="3" borderId="1" xfId="8" applyFont="1" applyFill="1" applyBorder="1" applyAlignment="1" applyProtection="1">
      <alignment horizontal="right" vertical="center" shrinkToFit="1"/>
    </xf>
    <xf numFmtId="177" fontId="3" fillId="5" borderId="1" xfId="6" applyNumberFormat="1" applyFont="1" applyFill="1" applyBorder="1" applyAlignment="1" applyProtection="1">
      <alignment horizontal="center" vertical="center" shrinkToFit="1"/>
      <protection locked="0"/>
    </xf>
    <xf numFmtId="0" fontId="3" fillId="0" borderId="5" xfId="0" applyFont="1" applyBorder="1" applyAlignment="1">
      <alignment horizontal="center" vertical="center" shrinkToFit="1"/>
    </xf>
    <xf numFmtId="0" fontId="3" fillId="0" borderId="3" xfId="0" applyFont="1" applyBorder="1" applyAlignment="1">
      <alignment horizontal="center" vertical="center" shrinkToFit="1"/>
    </xf>
    <xf numFmtId="38" fontId="16" fillId="0" borderId="1" xfId="8" applyFont="1" applyBorder="1" applyAlignment="1">
      <alignment horizontal="right" vertical="center" shrinkToFit="1"/>
    </xf>
    <xf numFmtId="180" fontId="16" fillId="0" borderId="1" xfId="8" applyNumberFormat="1" applyFont="1" applyFill="1" applyBorder="1" applyAlignment="1" applyProtection="1">
      <alignment horizontal="right" vertical="center" shrinkToFit="1"/>
      <protection locked="0"/>
    </xf>
    <xf numFmtId="179" fontId="3" fillId="5" borderId="1" xfId="0" applyNumberFormat="1" applyFont="1" applyFill="1" applyBorder="1" applyAlignment="1" applyProtection="1">
      <alignment horizontal="center" vertical="center" shrinkToFit="1"/>
      <protection locked="0"/>
    </xf>
    <xf numFmtId="38" fontId="3" fillId="5" borderId="1" xfId="8" applyFont="1" applyFill="1" applyBorder="1" applyAlignment="1" applyProtection="1">
      <alignment vertical="center" shrinkToFit="1"/>
      <protection locked="0"/>
    </xf>
    <xf numFmtId="0" fontId="3" fillId="5" borderId="1" xfId="0" applyFont="1" applyFill="1" applyBorder="1" applyAlignment="1" applyProtection="1">
      <alignment horizontal="left" vertical="center" shrinkToFit="1"/>
      <protection locked="0"/>
    </xf>
    <xf numFmtId="38" fontId="3" fillId="3" borderId="1" xfId="8" applyFont="1" applyFill="1" applyBorder="1" applyAlignment="1" applyProtection="1">
      <alignment vertical="center" shrinkToFit="1"/>
    </xf>
    <xf numFmtId="178" fontId="16" fillId="5" borderId="1" xfId="0" applyNumberFormat="1" applyFont="1" applyFill="1" applyBorder="1" applyAlignment="1" applyProtection="1">
      <alignment vertical="center" shrinkToFit="1"/>
      <protection locked="0"/>
    </xf>
    <xf numFmtId="0" fontId="16" fillId="5" borderId="1" xfId="0" applyFont="1" applyFill="1" applyBorder="1" applyAlignment="1" applyProtection="1">
      <alignment horizontal="left" vertical="center" shrinkToFit="1"/>
      <protection locked="0"/>
    </xf>
    <xf numFmtId="0" fontId="3" fillId="2" borderId="5" xfId="0" applyFont="1" applyFill="1" applyBorder="1" applyAlignment="1" applyProtection="1">
      <alignment horizontal="center" vertical="center" shrinkToFit="1"/>
    </xf>
    <xf numFmtId="0" fontId="3" fillId="2" borderId="4" xfId="0" applyFont="1" applyFill="1" applyBorder="1" applyAlignment="1" applyProtection="1">
      <alignment horizontal="center" vertical="center" shrinkToFit="1"/>
    </xf>
    <xf numFmtId="0" fontId="5" fillId="2" borderId="4" xfId="0" applyFont="1" applyFill="1" applyBorder="1" applyAlignment="1" applyProtection="1">
      <alignment horizontal="center" vertical="center" shrinkToFit="1"/>
    </xf>
    <xf numFmtId="0" fontId="3" fillId="2" borderId="3" xfId="0" applyFont="1" applyFill="1" applyBorder="1" applyAlignment="1" applyProtection="1">
      <alignment horizontal="center" vertical="center" shrinkToFit="1"/>
    </xf>
    <xf numFmtId="0" fontId="16" fillId="2" borderId="3" xfId="0" applyFont="1" applyFill="1" applyBorder="1" applyAlignment="1" applyProtection="1">
      <alignment horizontal="center" vertical="center" shrinkToFit="1"/>
    </xf>
    <xf numFmtId="178" fontId="16" fillId="3" borderId="1" xfId="0" applyNumberFormat="1" applyFont="1" applyFill="1" applyBorder="1" applyAlignment="1" applyProtection="1">
      <alignment vertical="center" shrinkToFit="1"/>
    </xf>
    <xf numFmtId="0" fontId="16" fillId="2" borderId="1" xfId="0" applyFont="1" applyFill="1" applyBorder="1" applyAlignment="1" applyProtection="1">
      <alignment horizontal="left" vertical="center" shrinkToFit="1"/>
    </xf>
    <xf numFmtId="0" fontId="16" fillId="3" borderId="1" xfId="0" applyFont="1" applyFill="1" applyBorder="1" applyAlignment="1" applyProtection="1">
      <alignment horizontal="center" vertical="center" shrinkToFit="1"/>
    </xf>
    <xf numFmtId="0" fontId="3" fillId="3" borderId="1" xfId="0" applyFont="1" applyFill="1" applyBorder="1" applyAlignment="1" applyProtection="1">
      <alignment horizontal="center" vertical="center" shrinkToFit="1"/>
    </xf>
    <xf numFmtId="38" fontId="16" fillId="5" borderId="1" xfId="8" applyFont="1" applyFill="1" applyBorder="1" applyAlignment="1" applyProtection="1">
      <alignment horizontal="right" vertical="center" shrinkToFit="1"/>
      <protection locked="0"/>
    </xf>
    <xf numFmtId="38" fontId="3" fillId="5" borderId="1" xfId="8" applyFont="1" applyFill="1" applyBorder="1" applyAlignment="1" applyProtection="1">
      <alignment horizontal="right" vertical="center" shrinkToFit="1"/>
      <protection locked="0"/>
    </xf>
    <xf numFmtId="0" fontId="16" fillId="0" borderId="1" xfId="0" applyFont="1" applyBorder="1" applyAlignment="1">
      <alignment horizontal="center" vertical="center"/>
    </xf>
    <xf numFmtId="0" fontId="16" fillId="5" borderId="1" xfId="0" applyFont="1" applyFill="1" applyBorder="1" applyAlignment="1" applyProtection="1">
      <alignment horizontal="center" vertical="center" shrinkToFit="1"/>
      <protection locked="0"/>
    </xf>
    <xf numFmtId="14" fontId="16" fillId="5" borderId="1" xfId="0" applyNumberFormat="1" applyFont="1" applyFill="1" applyBorder="1" applyAlignment="1" applyProtection="1">
      <alignment horizontal="center" vertical="center" shrinkToFit="1"/>
      <protection locked="0"/>
    </xf>
    <xf numFmtId="0" fontId="35" fillId="0" borderId="0" xfId="0" applyFont="1">
      <alignment vertical="center"/>
    </xf>
    <xf numFmtId="0" fontId="10" fillId="0" borderId="0" xfId="0" applyFont="1" applyAlignment="1">
      <alignment horizontal="right" vertical="center"/>
    </xf>
    <xf numFmtId="0" fontId="3" fillId="0" borderId="0" xfId="0" applyFont="1" applyBorder="1" applyAlignment="1">
      <alignment horizontal="center" vertical="center"/>
    </xf>
    <xf numFmtId="0" fontId="24" fillId="0" borderId="0" xfId="0" applyFont="1">
      <alignment vertical="center"/>
    </xf>
    <xf numFmtId="0" fontId="10" fillId="0" borderId="0" xfId="0" applyFont="1">
      <alignment vertical="center"/>
    </xf>
    <xf numFmtId="0" fontId="13" fillId="0" borderId="0" xfId="0" applyFont="1" applyFill="1">
      <alignment vertical="center"/>
    </xf>
    <xf numFmtId="0" fontId="35" fillId="0" borderId="0" xfId="0" applyFont="1" applyFill="1">
      <alignment vertical="center"/>
    </xf>
    <xf numFmtId="0" fontId="16" fillId="0" borderId="1" xfId="0" applyFont="1" applyBorder="1" applyAlignment="1">
      <alignment horizontal="center" vertical="center" wrapText="1"/>
    </xf>
    <xf numFmtId="0" fontId="16" fillId="0" borderId="6" xfId="0" applyFont="1" applyFill="1" applyBorder="1" applyAlignment="1">
      <alignment horizontal="center" vertical="center" wrapText="1"/>
    </xf>
    <xf numFmtId="180" fontId="16" fillId="3" borderId="1" xfId="8" applyNumberFormat="1" applyFont="1" applyFill="1" applyBorder="1" applyAlignment="1">
      <alignment vertical="center" shrinkToFit="1"/>
    </xf>
    <xf numFmtId="0" fontId="16" fillId="0" borderId="0" xfId="0" applyFont="1" applyFill="1" applyBorder="1" applyAlignment="1">
      <alignment horizontal="center" vertical="center" shrinkToFit="1"/>
    </xf>
    <xf numFmtId="38" fontId="16" fillId="0" borderId="0" xfId="8" applyFont="1" applyFill="1" applyBorder="1" applyAlignment="1">
      <alignment horizontal="right" vertical="center" shrinkToFit="1"/>
    </xf>
    <xf numFmtId="0" fontId="16" fillId="0" borderId="0" xfId="0" applyFont="1" applyFill="1" applyAlignment="1">
      <alignment horizontal="center" vertical="center" shrinkToFit="1"/>
    </xf>
    <xf numFmtId="0" fontId="16" fillId="0" borderId="0" xfId="0" applyFont="1" applyFill="1" applyAlignment="1">
      <alignment vertical="center" shrinkToFit="1"/>
    </xf>
    <xf numFmtId="38" fontId="16" fillId="0" borderId="0" xfId="8" applyFont="1" applyFill="1" applyAlignment="1">
      <alignment horizontal="right" vertical="center" shrinkToFit="1"/>
    </xf>
    <xf numFmtId="38" fontId="16" fillId="0" borderId="0" xfId="8" applyFont="1" applyFill="1" applyAlignment="1">
      <alignment horizontal="right" vertical="center"/>
    </xf>
    <xf numFmtId="38" fontId="16" fillId="0" borderId="1" xfId="8" applyFont="1" applyBorder="1" applyAlignment="1">
      <alignment horizontal="center" vertical="center" wrapText="1"/>
    </xf>
    <xf numFmtId="38" fontId="16" fillId="0" borderId="1" xfId="8" applyFont="1" applyBorder="1" applyAlignment="1">
      <alignment horizontal="center" vertical="center"/>
    </xf>
    <xf numFmtId="182" fontId="16" fillId="3" borderId="1" xfId="8" applyNumberFormat="1" applyFont="1" applyFill="1" applyBorder="1" applyAlignment="1">
      <alignment vertical="center" shrinkToFit="1"/>
    </xf>
    <xf numFmtId="182" fontId="16" fillId="3" borderId="1" xfId="0" applyNumberFormat="1" applyFont="1" applyFill="1" applyBorder="1" applyAlignment="1">
      <alignment vertical="center" shrinkToFit="1"/>
    </xf>
    <xf numFmtId="0" fontId="11" fillId="0" borderId="0" xfId="0" applyFont="1" applyFill="1">
      <alignment vertical="center"/>
    </xf>
    <xf numFmtId="0" fontId="3" fillId="0" borderId="0" xfId="0" applyFont="1" applyAlignment="1">
      <alignment vertical="center" shrinkToFit="1"/>
    </xf>
    <xf numFmtId="0" fontId="3" fillId="0" borderId="0" xfId="0" applyFont="1" applyFill="1" applyAlignment="1">
      <alignment vertical="center" shrinkToFit="1"/>
    </xf>
    <xf numFmtId="182" fontId="3" fillId="3" borderId="1" xfId="0" applyNumberFormat="1" applyFont="1" applyFill="1" applyBorder="1" applyAlignment="1">
      <alignment vertical="center" shrinkToFit="1"/>
    </xf>
    <xf numFmtId="14" fontId="16" fillId="0" borderId="2" xfId="0" applyNumberFormat="1" applyFont="1" applyBorder="1" applyAlignment="1">
      <alignment horizontal="center" vertical="center"/>
    </xf>
    <xf numFmtId="0" fontId="16" fillId="5" borderId="5" xfId="0" applyFont="1" applyFill="1" applyBorder="1" applyAlignment="1" applyProtection="1">
      <alignment horizontal="center" vertical="center" shrinkToFit="1"/>
      <protection locked="0"/>
    </xf>
    <xf numFmtId="179" fontId="16" fillId="5" borderId="1" xfId="0" applyNumberFormat="1" applyFont="1" applyFill="1" applyBorder="1" applyAlignment="1" applyProtection="1">
      <alignment horizontal="center" vertical="center" shrinkToFit="1"/>
      <protection locked="0"/>
    </xf>
    <xf numFmtId="178" fontId="16" fillId="3" borderId="1" xfId="0" applyNumberFormat="1" applyFont="1" applyFill="1" applyBorder="1" applyAlignment="1">
      <alignment vertical="center" shrinkToFit="1"/>
    </xf>
    <xf numFmtId="0" fontId="16" fillId="0" borderId="0" xfId="0" applyFont="1" applyFill="1" applyAlignment="1">
      <alignment vertical="center"/>
    </xf>
    <xf numFmtId="0" fontId="3" fillId="0" borderId="0" xfId="0" applyFont="1" applyFill="1" applyBorder="1" applyAlignment="1">
      <alignment horizontal="center" vertical="center" shrinkToFit="1"/>
    </xf>
    <xf numFmtId="0" fontId="13" fillId="0" borderId="0" xfId="0" applyFont="1" applyFill="1" applyBorder="1" applyAlignment="1">
      <alignment horizontal="center" vertical="center" shrinkToFit="1"/>
    </xf>
    <xf numFmtId="178" fontId="3" fillId="3" borderId="1" xfId="0" applyNumberFormat="1" applyFont="1" applyFill="1" applyBorder="1" applyAlignment="1">
      <alignment vertical="center" shrinkToFit="1"/>
    </xf>
    <xf numFmtId="0" fontId="3" fillId="0" borderId="0" xfId="0" applyFont="1" applyAlignment="1" applyProtection="1">
      <alignment horizontal="center" vertical="center"/>
    </xf>
    <xf numFmtId="0" fontId="3" fillId="0" borderId="0" xfId="0" applyFont="1" applyBorder="1" applyAlignment="1" applyProtection="1">
      <alignment horizontal="center" vertical="center"/>
    </xf>
    <xf numFmtId="0" fontId="3" fillId="0" borderId="0" xfId="0" applyFont="1" applyBorder="1" applyAlignment="1" applyProtection="1">
      <alignment horizontal="right" vertical="top"/>
    </xf>
    <xf numFmtId="0" fontId="3" fillId="0" borderId="12" xfId="0" applyFont="1" applyFill="1" applyBorder="1" applyAlignment="1" applyProtection="1">
      <alignment vertical="center" wrapText="1"/>
    </xf>
    <xf numFmtId="0" fontId="13" fillId="0" borderId="12" xfId="0" applyFont="1" applyFill="1" applyBorder="1" applyAlignment="1" applyProtection="1">
      <alignment vertical="center" wrapText="1"/>
    </xf>
    <xf numFmtId="0" fontId="36" fillId="0" borderId="0" xfId="0" applyFont="1">
      <alignment vertical="center"/>
    </xf>
    <xf numFmtId="0" fontId="3" fillId="0" borderId="23" xfId="0" applyFont="1" applyBorder="1" applyAlignment="1" applyProtection="1">
      <alignment vertical="center" shrinkToFit="1"/>
    </xf>
    <xf numFmtId="14" fontId="3" fillId="0" borderId="23" xfId="0" applyNumberFormat="1" applyFont="1" applyBorder="1" applyAlignment="1" applyProtection="1">
      <alignment vertical="center" shrinkToFit="1"/>
    </xf>
    <xf numFmtId="0" fontId="3" fillId="5" borderId="1" xfId="0" applyFont="1" applyFill="1" applyBorder="1" applyAlignment="1" applyProtection="1">
      <alignment horizontal="center" vertical="center" shrinkToFit="1"/>
      <protection locked="0"/>
    </xf>
    <xf numFmtId="0" fontId="16" fillId="5" borderId="1" xfId="0" applyFont="1" applyFill="1" applyBorder="1" applyAlignment="1" applyProtection="1">
      <alignment horizontal="center" vertical="center" shrinkToFit="1"/>
      <protection locked="0"/>
    </xf>
    <xf numFmtId="49" fontId="16" fillId="0" borderId="1" xfId="0" applyNumberFormat="1" applyFont="1" applyBorder="1" applyAlignment="1" applyProtection="1">
      <alignment horizontal="center" vertical="center" shrinkToFit="1"/>
      <protection locked="0"/>
    </xf>
    <xf numFmtId="49" fontId="3" fillId="0" borderId="1" xfId="0" applyNumberFormat="1" applyFont="1" applyBorder="1" applyAlignment="1" applyProtection="1">
      <alignment horizontal="center" vertical="center" shrinkToFit="1"/>
      <protection locked="0"/>
    </xf>
    <xf numFmtId="14" fontId="34" fillId="0" borderId="0" xfId="0" applyNumberFormat="1" applyFont="1" applyAlignment="1" applyProtection="1">
      <alignment horizontal="center" vertical="center" shrinkToFit="1"/>
    </xf>
    <xf numFmtId="0" fontId="3" fillId="0" borderId="1" xfId="0" applyFont="1" applyBorder="1">
      <alignment vertical="center"/>
    </xf>
    <xf numFmtId="0" fontId="3" fillId="0" borderId="1" xfId="0" applyFont="1" applyBorder="1" applyProtection="1">
      <alignment vertical="center"/>
    </xf>
    <xf numFmtId="0" fontId="3" fillId="0" borderId="1" xfId="0" applyFont="1" applyBorder="1" applyAlignment="1" applyProtection="1">
      <alignment vertical="center"/>
    </xf>
    <xf numFmtId="0" fontId="16" fillId="0" borderId="1" xfId="0" applyFont="1" applyBorder="1">
      <alignment vertical="center"/>
    </xf>
    <xf numFmtId="0" fontId="30" fillId="0" borderId="0" xfId="0" applyFont="1">
      <alignment vertical="center"/>
    </xf>
    <xf numFmtId="0" fontId="40" fillId="0" borderId="0" xfId="0" applyFont="1">
      <alignment vertical="center"/>
    </xf>
    <xf numFmtId="0" fontId="3" fillId="5" borderId="1" xfId="0" applyFont="1" applyFill="1" applyBorder="1" applyAlignment="1" applyProtection="1">
      <alignment horizontal="center" vertical="center" shrinkToFit="1"/>
      <protection locked="0"/>
    </xf>
    <xf numFmtId="0" fontId="3" fillId="5" borderId="1" xfId="0" applyFont="1" applyFill="1" applyBorder="1" applyAlignment="1" applyProtection="1">
      <alignment horizontal="center" vertical="center" shrinkToFit="1"/>
      <protection locked="0"/>
    </xf>
    <xf numFmtId="49" fontId="3" fillId="0" borderId="0" xfId="0" applyNumberFormat="1" applyFont="1" applyBorder="1" applyAlignment="1" applyProtection="1">
      <alignment horizontal="center" vertical="center" shrinkToFit="1"/>
      <protection locked="0"/>
    </xf>
    <xf numFmtId="0" fontId="3" fillId="5" borderId="1" xfId="0" applyFont="1" applyFill="1" applyBorder="1" applyAlignment="1" applyProtection="1">
      <alignment horizontal="center" vertical="center" shrinkToFit="1"/>
      <protection locked="0"/>
    </xf>
    <xf numFmtId="0" fontId="16" fillId="5" borderId="1" xfId="0" applyFont="1" applyFill="1" applyBorder="1" applyAlignment="1" applyProtection="1">
      <alignment horizontal="center" vertical="center" shrinkToFit="1"/>
      <protection locked="0"/>
    </xf>
    <xf numFmtId="14" fontId="16" fillId="5" borderId="1" xfId="0" applyNumberFormat="1" applyFont="1" applyFill="1" applyBorder="1" applyAlignment="1" applyProtection="1">
      <alignment horizontal="center" vertical="center" shrinkToFit="1"/>
      <protection locked="0"/>
    </xf>
    <xf numFmtId="0" fontId="16" fillId="5" borderId="1" xfId="0" applyFont="1" applyFill="1" applyBorder="1" applyAlignment="1" applyProtection="1">
      <alignment horizontal="center" vertical="center" shrinkToFit="1"/>
      <protection locked="0"/>
    </xf>
    <xf numFmtId="0" fontId="3" fillId="5" borderId="1" xfId="0" applyFont="1" applyFill="1" applyBorder="1" applyAlignment="1" applyProtection="1">
      <alignment vertical="center" shrinkToFit="1"/>
      <protection locked="0"/>
    </xf>
    <xf numFmtId="0" fontId="16" fillId="5" borderId="1" xfId="0" applyFont="1" applyFill="1" applyBorder="1" applyAlignment="1" applyProtection="1">
      <alignment vertical="center" shrinkToFit="1"/>
      <protection locked="0"/>
    </xf>
    <xf numFmtId="176" fontId="0" fillId="0" borderId="0" xfId="0" applyNumberFormat="1" applyFill="1" applyBorder="1">
      <alignment vertical="center"/>
    </xf>
    <xf numFmtId="0" fontId="0" fillId="0" borderId="1" xfId="0" applyFill="1" applyBorder="1">
      <alignment vertical="center"/>
    </xf>
    <xf numFmtId="0" fontId="21" fillId="0" borderId="6" xfId="0" applyFont="1" applyBorder="1" applyAlignment="1">
      <alignment horizontal="center" vertical="center" wrapText="1"/>
    </xf>
    <xf numFmtId="0" fontId="3" fillId="3" borderId="1" xfId="0" applyNumberFormat="1" applyFont="1" applyFill="1" applyBorder="1" applyAlignment="1" applyProtection="1">
      <alignment horizontal="center" vertical="center" shrinkToFit="1"/>
    </xf>
    <xf numFmtId="0" fontId="3" fillId="3" borderId="1" xfId="0" applyNumberFormat="1" applyFont="1" applyFill="1" applyBorder="1" applyAlignment="1">
      <alignment horizontal="center" vertical="center" shrinkToFit="1"/>
    </xf>
    <xf numFmtId="176" fontId="3" fillId="3" borderId="1" xfId="0" applyNumberFormat="1" applyFont="1" applyFill="1" applyBorder="1" applyAlignment="1">
      <alignment horizontal="center" vertical="center" shrinkToFit="1"/>
    </xf>
    <xf numFmtId="181" fontId="3" fillId="3" borderId="1" xfId="0" applyNumberFormat="1" applyFont="1" applyFill="1" applyBorder="1" applyAlignment="1">
      <alignment horizontal="center" vertical="center" shrinkToFit="1"/>
    </xf>
    <xf numFmtId="0" fontId="9" fillId="0" borderId="0" xfId="0" applyFont="1" applyAlignment="1">
      <alignment horizontal="center" vertical="center"/>
    </xf>
    <xf numFmtId="0" fontId="37" fillId="0" borderId="1" xfId="0" applyFont="1" applyBorder="1" applyAlignment="1">
      <alignment vertical="top" wrapText="1" shrinkToFit="1"/>
    </xf>
    <xf numFmtId="0" fontId="37" fillId="0" borderId="0" xfId="0" applyFont="1" applyAlignment="1">
      <alignment vertical="top"/>
    </xf>
    <xf numFmtId="0" fontId="42" fillId="0" borderId="0" xfId="0" applyFont="1" applyFill="1" applyAlignment="1">
      <alignment horizontal="left" vertical="top"/>
    </xf>
    <xf numFmtId="0" fontId="37" fillId="0" borderId="0" xfId="0" applyFont="1" applyFill="1" applyAlignment="1">
      <alignment vertical="top" shrinkToFit="1"/>
    </xf>
    <xf numFmtId="0" fontId="37" fillId="0" borderId="0" xfId="0" applyFont="1" applyFill="1" applyAlignment="1">
      <alignment vertical="top"/>
    </xf>
    <xf numFmtId="0" fontId="37" fillId="0" borderId="0" xfId="0" applyFont="1" applyAlignment="1">
      <alignment vertical="top" shrinkToFit="1"/>
    </xf>
    <xf numFmtId="14" fontId="39" fillId="0" borderId="0" xfId="0" applyNumberFormat="1" applyFont="1" applyFill="1" applyAlignment="1">
      <alignment horizontal="right" vertical="top" wrapText="1"/>
    </xf>
    <xf numFmtId="0" fontId="38" fillId="4" borderId="1" xfId="0" applyFont="1" applyFill="1" applyBorder="1" applyAlignment="1">
      <alignment horizontal="center" vertical="top" wrapText="1"/>
    </xf>
    <xf numFmtId="0" fontId="38" fillId="4" borderId="1" xfId="0" applyFont="1" applyFill="1" applyBorder="1" applyAlignment="1">
      <alignment horizontal="center" vertical="top" shrinkToFit="1"/>
    </xf>
    <xf numFmtId="0" fontId="42" fillId="4" borderId="1" xfId="0" applyFont="1" applyFill="1" applyBorder="1" applyAlignment="1">
      <alignment horizontal="center" vertical="top" wrapText="1"/>
    </xf>
    <xf numFmtId="0" fontId="37" fillId="0" borderId="1" xfId="0" applyFont="1" applyFill="1" applyBorder="1" applyAlignment="1">
      <alignment vertical="top"/>
    </xf>
    <xf numFmtId="0" fontId="37" fillId="0" borderId="1" xfId="1" applyFont="1" applyFill="1" applyBorder="1" applyAlignment="1">
      <alignment horizontal="left" vertical="top" shrinkToFit="1"/>
    </xf>
    <xf numFmtId="0" fontId="37" fillId="2" borderId="1" xfId="1" applyFont="1" applyFill="1" applyBorder="1" applyAlignment="1">
      <alignment horizontal="left" vertical="top" shrinkToFit="1"/>
    </xf>
    <xf numFmtId="0" fontId="37" fillId="0" borderId="1" xfId="0" applyFont="1" applyFill="1" applyBorder="1" applyAlignment="1">
      <alignment horizontal="left" vertical="top" shrinkToFit="1"/>
    </xf>
    <xf numFmtId="0" fontId="37" fillId="0" borderId="1" xfId="1" applyFont="1" applyFill="1" applyBorder="1" applyAlignment="1">
      <alignment horizontal="center" vertical="top" shrinkToFit="1"/>
    </xf>
    <xf numFmtId="0" fontId="37" fillId="2" borderId="1" xfId="0" applyFont="1" applyFill="1" applyBorder="1" applyAlignment="1">
      <alignment horizontal="left" vertical="top" shrinkToFit="1"/>
    </xf>
    <xf numFmtId="0" fontId="37" fillId="0" borderId="1" xfId="0" applyFont="1" applyFill="1" applyBorder="1" applyAlignment="1">
      <alignment horizontal="center" vertical="top" shrinkToFit="1"/>
    </xf>
    <xf numFmtId="0" fontId="37" fillId="0" borderId="1" xfId="0" applyFont="1" applyBorder="1" applyAlignment="1">
      <alignment vertical="top"/>
    </xf>
    <xf numFmtId="0" fontId="37" fillId="0" borderId="1" xfId="1" applyFont="1" applyFill="1" applyBorder="1" applyAlignment="1">
      <alignment vertical="top" shrinkToFit="1"/>
    </xf>
    <xf numFmtId="0" fontId="37" fillId="0" borderId="1" xfId="0" applyFont="1" applyFill="1" applyBorder="1" applyAlignment="1">
      <alignment vertical="top" shrinkToFit="1"/>
    </xf>
    <xf numFmtId="0" fontId="37" fillId="2" borderId="4" xfId="1" applyFont="1" applyFill="1" applyBorder="1" applyAlignment="1">
      <alignment horizontal="left" vertical="top" shrinkToFit="1"/>
    </xf>
    <xf numFmtId="0" fontId="37" fillId="0" borderId="9" xfId="0" applyFont="1" applyFill="1" applyBorder="1" applyAlignment="1">
      <alignment horizontal="left" vertical="top" shrinkToFit="1"/>
    </xf>
    <xf numFmtId="0" fontId="37" fillId="2" borderId="0" xfId="0" applyFont="1" applyFill="1" applyBorder="1" applyAlignment="1">
      <alignment horizontal="left" vertical="top" shrinkToFit="1"/>
    </xf>
    <xf numFmtId="0" fontId="37" fillId="2" borderId="1" xfId="0" applyFont="1" applyFill="1" applyBorder="1" applyAlignment="1">
      <alignment vertical="top" shrinkToFit="1"/>
    </xf>
    <xf numFmtId="0" fontId="37" fillId="2" borderId="1" xfId="0" applyFont="1" applyFill="1" applyBorder="1" applyAlignment="1">
      <alignment horizontal="center" vertical="top" shrinkToFit="1"/>
    </xf>
    <xf numFmtId="0" fontId="37" fillId="2" borderId="1" xfId="1" applyFont="1" applyFill="1" applyBorder="1" applyAlignment="1">
      <alignment horizontal="center" vertical="top" shrinkToFit="1"/>
    </xf>
    <xf numFmtId="0" fontId="37" fillId="0" borderId="0" xfId="0" applyFont="1" applyAlignment="1">
      <alignment horizontal="left" vertical="top" shrinkToFit="1"/>
    </xf>
    <xf numFmtId="0" fontId="37" fillId="0" borderId="1" xfId="0" applyFont="1" applyBorder="1" applyAlignment="1">
      <alignment vertical="top" shrinkToFit="1"/>
    </xf>
    <xf numFmtId="0" fontId="37" fillId="0" borderId="1" xfId="11" applyFont="1" applyBorder="1" applyAlignment="1">
      <alignment vertical="top" shrinkToFit="1"/>
    </xf>
    <xf numFmtId="0" fontId="37" fillId="0" borderId="1" xfId="0" applyFont="1" applyBorder="1" applyAlignment="1">
      <alignment horizontal="left" vertical="top" shrinkToFit="1"/>
    </xf>
    <xf numFmtId="0" fontId="37" fillId="0" borderId="1" xfId="1" applyFont="1" applyBorder="1" applyAlignment="1">
      <alignment horizontal="center" vertical="top" shrinkToFit="1"/>
    </xf>
    <xf numFmtId="0" fontId="37" fillId="0" borderId="1" xfId="0" applyFont="1" applyBorder="1" applyAlignment="1">
      <alignment horizontal="center" vertical="top"/>
    </xf>
    <xf numFmtId="0" fontId="37" fillId="0" borderId="1" xfId="0" applyFont="1" applyFill="1" applyBorder="1" applyAlignment="1">
      <alignment horizontal="center" vertical="top"/>
    </xf>
    <xf numFmtId="0" fontId="37" fillId="2" borderId="1" xfId="0" applyFont="1" applyFill="1" applyBorder="1" applyAlignment="1">
      <alignment horizontal="center" vertical="top"/>
    </xf>
    <xf numFmtId="0" fontId="37" fillId="0" borderId="1" xfId="1" applyFont="1" applyBorder="1" applyAlignment="1">
      <alignment vertical="top" shrinkToFit="1"/>
    </xf>
    <xf numFmtId="0" fontId="37" fillId="2" borderId="1" xfId="11" applyFont="1" applyFill="1" applyBorder="1" applyAlignment="1">
      <alignment vertical="top" shrinkToFit="1"/>
    </xf>
    <xf numFmtId="0" fontId="37" fillId="2" borderId="1" xfId="0" applyFont="1" applyFill="1" applyBorder="1" applyAlignment="1">
      <alignment vertical="top" wrapText="1"/>
    </xf>
    <xf numFmtId="0" fontId="37" fillId="0" borderId="1" xfId="5" applyFont="1" applyBorder="1" applyAlignment="1">
      <alignment vertical="top" shrinkToFit="1"/>
    </xf>
    <xf numFmtId="0" fontId="37" fillId="2" borderId="1" xfId="5" applyFont="1" applyFill="1" applyBorder="1" applyAlignment="1">
      <alignment vertical="top" shrinkToFit="1"/>
    </xf>
    <xf numFmtId="0" fontId="37" fillId="0" borderId="1" xfId="5" applyFont="1" applyFill="1" applyBorder="1" applyAlignment="1">
      <alignment horizontal="center" vertical="top"/>
    </xf>
    <xf numFmtId="0" fontId="37" fillId="0" borderId="1" xfId="5" applyFont="1" applyFill="1" applyBorder="1" applyAlignment="1">
      <alignment horizontal="left" vertical="top" shrinkToFit="1"/>
    </xf>
    <xf numFmtId="0" fontId="37" fillId="2" borderId="1" xfId="0" applyFont="1" applyFill="1" applyBorder="1" applyAlignment="1">
      <alignment vertical="top"/>
    </xf>
    <xf numFmtId="0" fontId="37" fillId="0" borderId="1" xfId="4" applyFont="1" applyFill="1" applyBorder="1" applyAlignment="1">
      <alignment vertical="top" shrinkToFit="1"/>
    </xf>
    <xf numFmtId="0" fontId="37" fillId="2" borderId="1" xfId="4" applyFont="1" applyFill="1" applyBorder="1" applyAlignment="1">
      <alignment vertical="top"/>
    </xf>
    <xf numFmtId="0" fontId="37" fillId="0" borderId="1" xfId="4" applyFont="1" applyFill="1" applyBorder="1" applyAlignment="1">
      <alignment horizontal="center" vertical="top"/>
    </xf>
    <xf numFmtId="0" fontId="37" fillId="0" borderId="1" xfId="4" applyFont="1" applyFill="1" applyBorder="1" applyAlignment="1">
      <alignment horizontal="left" vertical="top" shrinkToFit="1"/>
    </xf>
    <xf numFmtId="0" fontId="37" fillId="0" borderId="1" xfId="3" applyFont="1" applyBorder="1" applyAlignment="1">
      <alignment vertical="top" shrinkToFit="1"/>
    </xf>
    <xf numFmtId="0" fontId="37" fillId="2" borderId="1" xfId="3" applyFont="1" applyFill="1" applyBorder="1" applyAlignment="1">
      <alignment vertical="top" shrinkToFit="1"/>
    </xf>
    <xf numFmtId="0" fontId="37" fillId="0" borderId="1" xfId="3" applyFont="1" applyBorder="1" applyAlignment="1">
      <alignment horizontal="center" vertical="top"/>
    </xf>
    <xf numFmtId="0" fontId="37" fillId="0" borderId="1" xfId="3" applyFont="1" applyFill="1" applyBorder="1" applyAlignment="1">
      <alignment horizontal="left" vertical="top" shrinkToFit="1"/>
    </xf>
    <xf numFmtId="0" fontId="37" fillId="0" borderId="1" xfId="2" applyFont="1" applyFill="1" applyBorder="1" applyAlignment="1">
      <alignment vertical="top" shrinkToFit="1"/>
    </xf>
    <xf numFmtId="0" fontId="37" fillId="2" borderId="1" xfId="2" applyFont="1" applyFill="1" applyBorder="1" applyAlignment="1">
      <alignment vertical="top" shrinkToFit="1"/>
    </xf>
    <xf numFmtId="0" fontId="37" fillId="0" borderId="1" xfId="2" applyFont="1" applyFill="1" applyBorder="1" applyAlignment="1">
      <alignment horizontal="center" vertical="top"/>
    </xf>
    <xf numFmtId="0" fontId="37" fillId="0" borderId="1" xfId="2" applyFont="1" applyFill="1" applyBorder="1" applyAlignment="1">
      <alignment horizontal="left" vertical="top" shrinkToFit="1"/>
    </xf>
    <xf numFmtId="0" fontId="37" fillId="0" borderId="1" xfId="7" applyFont="1" applyFill="1" applyBorder="1" applyAlignment="1">
      <alignment vertical="top" shrinkToFit="1"/>
    </xf>
    <xf numFmtId="0" fontId="37" fillId="2" borderId="1" xfId="7" applyFont="1" applyFill="1" applyBorder="1" applyAlignment="1">
      <alignment vertical="top" shrinkToFit="1"/>
    </xf>
    <xf numFmtId="0" fontId="37" fillId="0" borderId="1" xfId="7" applyFont="1" applyFill="1" applyBorder="1" applyAlignment="1">
      <alignment horizontal="center" vertical="top"/>
    </xf>
    <xf numFmtId="0" fontId="37" fillId="0" borderId="1" xfId="7" applyFont="1" applyFill="1" applyBorder="1" applyAlignment="1">
      <alignment horizontal="left" vertical="top" shrinkToFit="1"/>
    </xf>
    <xf numFmtId="0" fontId="37" fillId="0" borderId="6" xfId="0" applyFont="1" applyBorder="1" applyAlignment="1">
      <alignment vertical="top" shrinkToFit="1"/>
    </xf>
    <xf numFmtId="0" fontId="37" fillId="2" borderId="6" xfId="0" applyFont="1" applyFill="1" applyBorder="1" applyAlignment="1">
      <alignment vertical="top"/>
    </xf>
    <xf numFmtId="0" fontId="37" fillId="0" borderId="1" xfId="9" applyFont="1" applyBorder="1" applyAlignment="1">
      <alignment vertical="top" shrinkToFit="1"/>
    </xf>
    <xf numFmtId="0" fontId="37" fillId="2" borderId="1" xfId="9" applyFont="1" applyFill="1" applyBorder="1" applyAlignment="1">
      <alignment vertical="top"/>
    </xf>
    <xf numFmtId="0" fontId="37" fillId="0" borderId="1" xfId="10" applyFont="1" applyBorder="1" applyAlignment="1">
      <alignment vertical="top" shrinkToFit="1"/>
    </xf>
    <xf numFmtId="0" fontId="37" fillId="2" borderId="1" xfId="10" applyFont="1" applyFill="1" applyBorder="1" applyAlignment="1">
      <alignment vertical="top" shrinkToFit="1"/>
    </xf>
    <xf numFmtId="0" fontId="37" fillId="0" borderId="1" xfId="10" applyFont="1" applyFill="1" applyBorder="1" applyAlignment="1">
      <alignment horizontal="center" vertical="top"/>
    </xf>
    <xf numFmtId="0" fontId="37" fillId="0" borderId="1" xfId="10" applyFont="1" applyFill="1" applyBorder="1" applyAlignment="1">
      <alignment vertical="top" shrinkToFit="1"/>
    </xf>
    <xf numFmtId="0" fontId="37" fillId="0" borderId="1" xfId="11" applyFont="1" applyBorder="1" applyAlignment="1">
      <alignment horizontal="center" vertical="top"/>
    </xf>
    <xf numFmtId="0" fontId="37" fillId="0" borderId="1" xfId="11" applyFont="1" applyBorder="1" applyAlignment="1">
      <alignment horizontal="left" vertical="top" shrinkToFit="1"/>
    </xf>
    <xf numFmtId="0" fontId="37" fillId="0" borderId="1" xfId="1" applyFont="1" applyBorder="1" applyAlignment="1">
      <alignment vertical="top"/>
    </xf>
    <xf numFmtId="0" fontId="37" fillId="0" borderId="1" xfId="11" applyFont="1" applyBorder="1" applyAlignment="1">
      <alignment horizontal="center" vertical="top" shrinkToFit="1"/>
    </xf>
    <xf numFmtId="0" fontId="37" fillId="0" borderId="1" xfId="1" applyFont="1" applyBorder="1" applyAlignment="1">
      <alignment horizontal="right" vertical="top" shrinkToFit="1"/>
    </xf>
    <xf numFmtId="0" fontId="37" fillId="0" borderId="1" xfId="1" applyFont="1" applyBorder="1" applyAlignment="1">
      <alignment horizontal="left" vertical="top" shrinkToFit="1"/>
    </xf>
    <xf numFmtId="0" fontId="37" fillId="2" borderId="1" xfId="11" applyFont="1" applyFill="1" applyBorder="1" applyAlignment="1">
      <alignment horizontal="left" vertical="top" shrinkToFit="1"/>
    </xf>
    <xf numFmtId="0" fontId="37" fillId="0" borderId="1" xfId="12" applyFont="1" applyBorder="1" applyAlignment="1" applyProtection="1">
      <alignment vertical="top" shrinkToFit="1"/>
      <protection locked="0"/>
    </xf>
    <xf numFmtId="0" fontId="37" fillId="0" borderId="1" xfId="12" applyFont="1" applyBorder="1" applyAlignment="1" applyProtection="1">
      <alignment horizontal="center" vertical="top"/>
      <protection locked="0"/>
    </xf>
    <xf numFmtId="0" fontId="37" fillId="0" borderId="1" xfId="12" applyFont="1" applyBorder="1" applyAlignment="1" applyProtection="1">
      <alignment vertical="top"/>
      <protection locked="0"/>
    </xf>
    <xf numFmtId="0" fontId="37" fillId="0" borderId="1" xfId="12" applyFont="1" applyBorder="1" applyAlignment="1" applyProtection="1">
      <alignment horizontal="left" vertical="top" shrinkToFit="1"/>
      <protection locked="0"/>
    </xf>
    <xf numFmtId="0" fontId="37" fillId="0" borderId="1" xfId="0" applyFont="1" applyBorder="1" applyAlignment="1">
      <alignment vertical="top" wrapText="1"/>
    </xf>
    <xf numFmtId="0" fontId="37" fillId="0" borderId="0" xfId="0" applyFont="1" applyFill="1" applyAlignment="1">
      <alignment horizontal="center" vertical="top"/>
    </xf>
    <xf numFmtId="0" fontId="43" fillId="0" borderId="1" xfId="1" applyFont="1" applyFill="1" applyBorder="1" applyAlignment="1">
      <alignment horizontal="left" vertical="top" shrinkToFit="1"/>
    </xf>
    <xf numFmtId="0" fontId="43" fillId="0" borderId="1" xfId="0" applyFont="1" applyFill="1" applyBorder="1" applyAlignment="1">
      <alignment horizontal="left" vertical="top" shrinkToFit="1"/>
    </xf>
    <xf numFmtId="0" fontId="44" fillId="0" borderId="1" xfId="0" applyFont="1" applyBorder="1" applyAlignment="1">
      <alignment vertical="top"/>
    </xf>
    <xf numFmtId="0" fontId="45" fillId="2" borderId="1" xfId="0" applyFont="1" applyFill="1" applyBorder="1" applyAlignment="1">
      <alignment horizontal="left" vertical="top" wrapText="1" shrinkToFit="1"/>
    </xf>
    <xf numFmtId="0" fontId="43" fillId="2" borderId="1" xfId="0" applyFont="1" applyFill="1" applyBorder="1" applyAlignment="1">
      <alignment horizontal="left" vertical="top" shrinkToFit="1"/>
    </xf>
    <xf numFmtId="0" fontId="43" fillId="2" borderId="1" xfId="1" applyFont="1" applyFill="1" applyBorder="1" applyAlignment="1">
      <alignment horizontal="left" vertical="top" shrinkToFit="1"/>
    </xf>
    <xf numFmtId="0" fontId="43" fillId="0" borderId="1" xfId="0" applyFont="1" applyBorder="1" applyAlignment="1">
      <alignment horizontal="left" vertical="top" shrinkToFit="1"/>
    </xf>
    <xf numFmtId="0" fontId="46" fillId="2" borderId="1" xfId="0" applyFont="1" applyFill="1" applyBorder="1" applyAlignment="1">
      <alignment horizontal="left" vertical="top" wrapText="1" shrinkToFit="1"/>
    </xf>
    <xf numFmtId="0" fontId="43" fillId="0" borderId="1" xfId="5" applyFont="1" applyFill="1" applyBorder="1" applyAlignment="1">
      <alignment horizontal="left" vertical="top" shrinkToFit="1"/>
    </xf>
    <xf numFmtId="0" fontId="43" fillId="0" borderId="1" xfId="4" applyFont="1" applyFill="1" applyBorder="1" applyAlignment="1">
      <alignment horizontal="left" vertical="top" shrinkToFit="1"/>
    </xf>
    <xf numFmtId="0" fontId="43" fillId="0" borderId="1" xfId="3" applyFont="1" applyFill="1" applyBorder="1" applyAlignment="1">
      <alignment horizontal="left" vertical="top" shrinkToFit="1"/>
    </xf>
    <xf numFmtId="0" fontId="43" fillId="0" borderId="1" xfId="2" applyFont="1" applyFill="1" applyBorder="1" applyAlignment="1">
      <alignment horizontal="left" vertical="top" shrinkToFit="1"/>
    </xf>
    <xf numFmtId="0" fontId="43" fillId="0" borderId="1" xfId="7" applyFont="1" applyFill="1" applyBorder="1" applyAlignment="1">
      <alignment horizontal="left" vertical="top" shrinkToFit="1"/>
    </xf>
    <xf numFmtId="0" fontId="47" fillId="0" borderId="1" xfId="0" applyFont="1" applyBorder="1" applyAlignment="1">
      <alignment horizontal="left" vertical="top" shrinkToFit="1"/>
    </xf>
    <xf numFmtId="0" fontId="43" fillId="0" borderId="1" xfId="10" applyFont="1" applyFill="1" applyBorder="1" applyAlignment="1">
      <alignment vertical="top" shrinkToFit="1"/>
    </xf>
    <xf numFmtId="0" fontId="43" fillId="0" borderId="1" xfId="11" applyFont="1" applyBorder="1" applyAlignment="1">
      <alignment vertical="top" shrinkToFit="1"/>
    </xf>
    <xf numFmtId="0" fontId="43" fillId="0" borderId="1" xfId="11" applyFont="1" applyBorder="1" applyAlignment="1">
      <alignment horizontal="left" vertical="top" shrinkToFit="1"/>
    </xf>
    <xf numFmtId="0" fontId="46" fillId="0" borderId="1" xfId="11" applyFont="1" applyBorder="1" applyAlignment="1">
      <alignment horizontal="left" vertical="top" shrinkToFit="1"/>
    </xf>
    <xf numFmtId="0" fontId="43" fillId="0" borderId="1" xfId="0" applyFont="1" applyBorder="1" applyAlignment="1">
      <alignment vertical="top"/>
    </xf>
    <xf numFmtId="0" fontId="43" fillId="0" borderId="0" xfId="0" applyFont="1" applyAlignment="1">
      <alignment vertical="top"/>
    </xf>
    <xf numFmtId="0" fontId="48" fillId="0" borderId="1" xfId="0" applyFont="1" applyBorder="1" applyAlignment="1">
      <alignment vertical="top"/>
    </xf>
    <xf numFmtId="0" fontId="48" fillId="0" borderId="0" xfId="0" applyFont="1" applyAlignment="1">
      <alignment vertical="top"/>
    </xf>
    <xf numFmtId="0" fontId="48" fillId="0" borderId="0" xfId="0" applyFont="1" applyAlignment="1">
      <alignment vertical="top" shrinkToFit="1"/>
    </xf>
    <xf numFmtId="0" fontId="37" fillId="0" borderId="1" xfId="13" applyFont="1" applyBorder="1" applyAlignment="1" applyProtection="1">
      <alignment vertical="top"/>
      <protection locked="0"/>
    </xf>
    <xf numFmtId="0" fontId="21" fillId="0" borderId="10" xfId="0" applyFont="1" applyBorder="1" applyAlignment="1">
      <alignment horizontal="center" vertical="center" wrapText="1"/>
    </xf>
    <xf numFmtId="0" fontId="21" fillId="0" borderId="2" xfId="0" applyFont="1" applyBorder="1" applyAlignment="1">
      <alignment horizontal="center" vertical="center" wrapText="1"/>
    </xf>
    <xf numFmtId="0" fontId="21" fillId="0" borderId="11" xfId="0" applyFont="1" applyBorder="1" applyAlignment="1">
      <alignment horizontal="center" vertical="center" wrapText="1"/>
    </xf>
    <xf numFmtId="0" fontId="21" fillId="0" borderId="9" xfId="0" applyFont="1" applyBorder="1" applyAlignment="1">
      <alignment horizontal="center" vertical="center" wrapText="1"/>
    </xf>
    <xf numFmtId="0" fontId="21" fillId="0" borderId="6" xfId="0" applyFont="1" applyBorder="1" applyAlignment="1">
      <alignment horizontal="center" vertical="center" wrapText="1"/>
    </xf>
    <xf numFmtId="0" fontId="5" fillId="0" borderId="1" xfId="0" applyFont="1" applyFill="1" applyBorder="1" applyAlignment="1">
      <alignment horizontal="center" vertical="center" wrapText="1"/>
    </xf>
    <xf numFmtId="0" fontId="5" fillId="0" borderId="9" xfId="0" applyFont="1" applyBorder="1" applyAlignment="1">
      <alignment horizontal="center" vertical="center" wrapText="1"/>
    </xf>
    <xf numFmtId="0" fontId="5" fillId="0" borderId="6" xfId="0" applyFont="1" applyBorder="1" applyAlignment="1">
      <alignment horizontal="center" vertical="center" wrapText="1"/>
    </xf>
    <xf numFmtId="0" fontId="23" fillId="0" borderId="5" xfId="0" applyFont="1" applyBorder="1" applyAlignment="1">
      <alignment horizontal="center" vertical="center" wrapText="1"/>
    </xf>
    <xf numFmtId="0" fontId="23" fillId="0" borderId="4" xfId="0" applyFont="1" applyBorder="1" applyAlignment="1">
      <alignment horizontal="center" vertical="center" wrapText="1"/>
    </xf>
    <xf numFmtId="0" fontId="5" fillId="0" borderId="5"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0"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3" fillId="5" borderId="1" xfId="0" applyFont="1" applyFill="1" applyBorder="1" applyAlignment="1" applyProtection="1">
      <alignment horizontal="center" vertical="center" shrinkToFit="1"/>
      <protection locked="0"/>
    </xf>
    <xf numFmtId="0" fontId="3" fillId="5" borderId="5" xfId="0" applyFont="1" applyFill="1" applyBorder="1" applyAlignment="1" applyProtection="1">
      <alignment horizontal="center" vertical="center" shrinkToFit="1"/>
      <protection locked="0"/>
    </xf>
    <xf numFmtId="0" fontId="3" fillId="5" borderId="3" xfId="0" applyFont="1" applyFill="1" applyBorder="1" applyAlignment="1" applyProtection="1">
      <alignment horizontal="center" vertical="center" shrinkToFit="1"/>
      <protection locked="0"/>
    </xf>
    <xf numFmtId="0" fontId="16" fillId="0" borderId="1" xfId="0" applyFont="1" applyBorder="1" applyAlignment="1">
      <alignment horizontal="center" vertical="center"/>
    </xf>
    <xf numFmtId="0" fontId="16" fillId="5" borderId="1" xfId="0" applyFont="1" applyFill="1" applyBorder="1" applyAlignment="1" applyProtection="1">
      <alignment horizontal="center" vertical="center" shrinkToFit="1"/>
      <protection locked="0"/>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8" xfId="0" applyFont="1" applyBorder="1" applyAlignment="1">
      <alignment horizontal="center" vertical="center" wrapText="1"/>
    </xf>
    <xf numFmtId="0" fontId="5" fillId="0" borderId="7" xfId="0" applyFont="1" applyBorder="1" applyAlignment="1">
      <alignment horizontal="center" vertical="center" wrapText="1"/>
    </xf>
    <xf numFmtId="14" fontId="16" fillId="5" borderId="1" xfId="0" applyNumberFormat="1" applyFont="1" applyFill="1" applyBorder="1" applyAlignment="1" applyProtection="1">
      <alignment horizontal="center" vertical="center" shrinkToFit="1"/>
      <protection locked="0"/>
    </xf>
    <xf numFmtId="0" fontId="21" fillId="0" borderId="1" xfId="0" applyFont="1" applyBorder="1" applyAlignment="1">
      <alignment horizontal="center" vertical="center" wrapText="1"/>
    </xf>
    <xf numFmtId="0" fontId="23" fillId="0" borderId="10" xfId="0" applyFont="1" applyBorder="1" applyAlignment="1">
      <alignment horizontal="center" vertical="center" wrapText="1"/>
    </xf>
    <xf numFmtId="0" fontId="23" fillId="0" borderId="2" xfId="0" applyFont="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6" fillId="0" borderId="10" xfId="0" applyFont="1" applyBorder="1" applyAlignment="1">
      <alignment horizontal="center" vertical="center" wrapText="1"/>
    </xf>
    <xf numFmtId="0" fontId="6" fillId="0" borderId="2" xfId="0" applyFont="1" applyBorder="1" applyAlignment="1">
      <alignment horizontal="center" vertical="center" wrapText="1"/>
    </xf>
    <xf numFmtId="0" fontId="21" fillId="0" borderId="10" xfId="0" applyFont="1" applyFill="1" applyBorder="1" applyAlignment="1">
      <alignment horizontal="center" vertical="center" wrapText="1"/>
    </xf>
    <xf numFmtId="0" fontId="21" fillId="0" borderId="3" xfId="0" applyFont="1" applyFill="1" applyBorder="1" applyAlignment="1">
      <alignment horizontal="center" vertical="center" wrapText="1"/>
    </xf>
    <xf numFmtId="0" fontId="3" fillId="0" borderId="1" xfId="0" applyFont="1" applyBorder="1" applyAlignment="1">
      <alignment horizontal="center" vertical="center"/>
    </xf>
    <xf numFmtId="0" fontId="3" fillId="0" borderId="0" xfId="0" applyFont="1" applyAlignment="1">
      <alignment horizontal="center" vertical="center"/>
    </xf>
    <xf numFmtId="0" fontId="6" fillId="0" borderId="5" xfId="0" applyFont="1" applyBorder="1" applyAlignment="1">
      <alignment horizontal="center" vertical="center" wrapText="1"/>
    </xf>
    <xf numFmtId="0" fontId="6" fillId="0" borderId="4" xfId="0" applyFont="1" applyBorder="1" applyAlignment="1">
      <alignment horizontal="center" vertical="center" wrapText="1"/>
    </xf>
    <xf numFmtId="0" fontId="21" fillId="0" borderId="9" xfId="0" applyFont="1" applyFill="1" applyBorder="1" applyAlignment="1">
      <alignment horizontal="center" vertical="center" wrapText="1"/>
    </xf>
    <xf numFmtId="0" fontId="21" fillId="0" borderId="6" xfId="0" applyFont="1" applyFill="1" applyBorder="1" applyAlignment="1">
      <alignment horizontal="center" vertical="center" wrapText="1"/>
    </xf>
    <xf numFmtId="0" fontId="3" fillId="2" borderId="4" xfId="0" applyFont="1" applyFill="1" applyBorder="1" applyAlignment="1" applyProtection="1">
      <alignment horizontal="center" vertical="center"/>
    </xf>
    <xf numFmtId="0" fontId="30" fillId="2" borderId="0" xfId="0" applyFont="1" applyFill="1" applyBorder="1" applyAlignment="1" applyProtection="1">
      <alignment horizontal="left" vertical="center" wrapText="1"/>
    </xf>
    <xf numFmtId="0" fontId="30" fillId="2" borderId="2" xfId="0" applyFont="1" applyFill="1" applyBorder="1" applyAlignment="1" applyProtection="1">
      <alignment horizontal="left" vertical="center" wrapText="1"/>
    </xf>
    <xf numFmtId="0" fontId="16" fillId="0" borderId="1" xfId="0" applyFont="1" applyBorder="1" applyAlignment="1" applyProtection="1">
      <alignment horizontal="center" vertical="center"/>
    </xf>
    <xf numFmtId="0" fontId="16" fillId="0" borderId="1" xfId="0" applyFont="1" applyBorder="1" applyAlignment="1" applyProtection="1">
      <alignment horizontal="center" vertical="center" shrinkToFit="1"/>
    </xf>
    <xf numFmtId="0" fontId="3" fillId="0" borderId="1" xfId="0" applyFont="1" applyBorder="1" applyAlignment="1" applyProtection="1">
      <alignment horizontal="center" vertical="center" shrinkToFit="1"/>
    </xf>
    <xf numFmtId="0" fontId="3" fillId="2" borderId="10" xfId="0" applyFont="1" applyFill="1" applyBorder="1" applyAlignment="1" applyProtection="1">
      <alignment horizontal="center" vertical="center" wrapText="1"/>
    </xf>
    <xf numFmtId="0" fontId="3" fillId="2" borderId="11" xfId="0" applyFont="1" applyFill="1" applyBorder="1" applyAlignment="1" applyProtection="1">
      <alignment horizontal="center" vertical="center" wrapText="1"/>
    </xf>
    <xf numFmtId="0" fontId="3" fillId="2" borderId="2" xfId="0" applyFont="1" applyFill="1" applyBorder="1" applyAlignment="1" applyProtection="1">
      <alignment horizontal="center" vertical="center"/>
    </xf>
    <xf numFmtId="0" fontId="3" fillId="2" borderId="8" xfId="0" applyFont="1" applyFill="1" applyBorder="1" applyAlignment="1" applyProtection="1">
      <alignment horizontal="center" vertical="center"/>
    </xf>
    <xf numFmtId="0" fontId="3" fillId="2" borderId="12" xfId="0" applyFont="1" applyFill="1" applyBorder="1" applyAlignment="1" applyProtection="1">
      <alignment horizontal="center" vertical="center"/>
    </xf>
    <xf numFmtId="0" fontId="16" fillId="0" borderId="5" xfId="0" applyFont="1" applyBorder="1" applyAlignment="1" applyProtection="1">
      <alignment horizontal="center" vertical="center"/>
    </xf>
    <xf numFmtId="0" fontId="16" fillId="0" borderId="4" xfId="0" applyFont="1" applyBorder="1" applyAlignment="1" applyProtection="1">
      <alignment horizontal="center" vertical="center"/>
    </xf>
    <xf numFmtId="0" fontId="16" fillId="0" borderId="3" xfId="0" applyFont="1" applyBorder="1" applyAlignment="1" applyProtection="1">
      <alignment horizontal="center" vertical="center"/>
    </xf>
    <xf numFmtId="14" fontId="3" fillId="0" borderId="1" xfId="0" applyNumberFormat="1" applyFont="1" applyBorder="1" applyAlignment="1" applyProtection="1">
      <alignment horizontal="center" vertical="center" shrinkToFit="1"/>
    </xf>
    <xf numFmtId="0" fontId="3" fillId="0" borderId="1" xfId="0" applyFont="1" applyBorder="1" applyAlignment="1" applyProtection="1">
      <alignment horizontal="center" vertical="center"/>
    </xf>
    <xf numFmtId="0" fontId="3" fillId="0" borderId="10" xfId="0" applyFont="1" applyBorder="1" applyAlignment="1" applyProtection="1">
      <alignment horizontal="center" vertical="center" wrapText="1"/>
    </xf>
    <xf numFmtId="0" fontId="3" fillId="0" borderId="11" xfId="0" applyFont="1" applyBorder="1" applyAlignment="1" applyProtection="1">
      <alignment horizontal="center" vertical="center" wrapText="1"/>
    </xf>
    <xf numFmtId="0" fontId="3" fillId="0" borderId="10" xfId="0" applyFont="1" applyFill="1" applyBorder="1" applyAlignment="1" applyProtection="1">
      <alignment horizontal="center" vertical="center" wrapText="1"/>
    </xf>
    <xf numFmtId="0" fontId="3" fillId="0" borderId="3" xfId="0" applyFont="1" applyFill="1" applyBorder="1" applyAlignment="1" applyProtection="1">
      <alignment horizontal="center" vertical="center" wrapText="1"/>
    </xf>
    <xf numFmtId="0" fontId="16" fillId="0" borderId="9" xfId="0" applyFont="1" applyFill="1" applyBorder="1" applyAlignment="1" applyProtection="1">
      <alignment horizontal="center" vertical="center" wrapText="1"/>
    </xf>
    <xf numFmtId="0" fontId="21" fillId="0" borderId="6" xfId="0" applyFont="1" applyFill="1" applyBorder="1" applyAlignment="1" applyProtection="1">
      <alignment horizontal="center" vertical="center"/>
    </xf>
    <xf numFmtId="0" fontId="16" fillId="0" borderId="1" xfId="0" applyFont="1" applyBorder="1" applyAlignment="1" applyProtection="1">
      <alignment horizontal="center" vertical="center" wrapText="1"/>
    </xf>
    <xf numFmtId="0" fontId="3" fillId="0" borderId="9" xfId="0" applyFont="1" applyFill="1" applyBorder="1" applyAlignment="1" applyProtection="1">
      <alignment horizontal="center" vertical="center" wrapText="1"/>
    </xf>
    <xf numFmtId="0" fontId="3" fillId="0" borderId="6" xfId="0" applyFont="1" applyFill="1" applyBorder="1" applyAlignment="1" applyProtection="1">
      <alignment horizontal="center" vertical="center" wrapText="1"/>
    </xf>
    <xf numFmtId="0" fontId="3" fillId="0" borderId="9" xfId="0" applyFont="1" applyBorder="1" applyAlignment="1" applyProtection="1">
      <alignment horizontal="center" vertical="center" wrapText="1"/>
    </xf>
    <xf numFmtId="0" fontId="3" fillId="0" borderId="6" xfId="0" applyFont="1" applyBorder="1" applyAlignment="1" applyProtection="1">
      <alignment horizontal="center" vertical="center" wrapText="1"/>
    </xf>
    <xf numFmtId="0" fontId="3" fillId="2" borderId="9" xfId="0" applyFont="1" applyFill="1" applyBorder="1" applyAlignment="1" applyProtection="1">
      <alignment horizontal="center" vertical="center"/>
    </xf>
    <xf numFmtId="0" fontId="3" fillId="2" borderId="6" xfId="0" applyFont="1" applyFill="1" applyBorder="1" applyAlignment="1" applyProtection="1">
      <alignment horizontal="center" vertical="center"/>
    </xf>
    <xf numFmtId="0" fontId="3" fillId="0" borderId="1" xfId="0" applyFont="1" applyBorder="1" applyAlignment="1" applyProtection="1">
      <alignment horizontal="center" vertical="center" wrapText="1"/>
    </xf>
    <xf numFmtId="0" fontId="0" fillId="0" borderId="1" xfId="0" applyBorder="1" applyAlignment="1">
      <alignment horizontal="center" vertical="center"/>
    </xf>
    <xf numFmtId="0" fontId="30" fillId="0" borderId="2" xfId="0" applyFont="1" applyFill="1" applyBorder="1" applyAlignment="1" applyProtection="1">
      <alignment horizontal="left" vertical="center" wrapText="1"/>
    </xf>
    <xf numFmtId="0" fontId="0" fillId="0" borderId="2" xfId="0" applyBorder="1" applyAlignment="1">
      <alignment vertical="center"/>
    </xf>
    <xf numFmtId="0" fontId="30" fillId="0" borderId="0" xfId="0" applyFont="1" applyFill="1" applyBorder="1" applyAlignment="1" applyProtection="1">
      <alignment horizontal="left" vertical="center" wrapText="1"/>
    </xf>
    <xf numFmtId="0" fontId="0" fillId="0" borderId="0" xfId="0" applyAlignment="1">
      <alignment vertical="center"/>
    </xf>
    <xf numFmtId="0" fontId="3" fillId="0" borderId="9" xfId="0" applyFont="1" applyBorder="1" applyAlignment="1" applyProtection="1">
      <alignment horizontal="center" vertical="center"/>
    </xf>
    <xf numFmtId="0" fontId="3" fillId="0" borderId="6" xfId="0" applyFont="1" applyBorder="1" applyAlignment="1" applyProtection="1">
      <alignment horizontal="center" vertical="center"/>
    </xf>
    <xf numFmtId="0" fontId="3" fillId="0" borderId="5" xfId="0" applyFont="1" applyBorder="1" applyAlignment="1" applyProtection="1">
      <alignment horizontal="center" vertical="center" wrapText="1"/>
    </xf>
    <xf numFmtId="0" fontId="3" fillId="0" borderId="4" xfId="0" applyFont="1" applyBorder="1" applyAlignment="1" applyProtection="1">
      <alignment horizontal="center" vertical="center" wrapText="1"/>
    </xf>
    <xf numFmtId="0" fontId="3" fillId="0" borderId="3" xfId="0" applyFont="1" applyBorder="1" applyAlignment="1" applyProtection="1">
      <alignment horizontal="center" vertical="center" wrapText="1"/>
    </xf>
    <xf numFmtId="14" fontId="16" fillId="0" borderId="1" xfId="0" applyNumberFormat="1" applyFont="1" applyBorder="1" applyAlignment="1" applyProtection="1">
      <alignment horizontal="center" vertical="center" shrinkToFit="1"/>
    </xf>
    <xf numFmtId="0" fontId="3" fillId="5" borderId="1" xfId="0" applyFont="1" applyFill="1" applyBorder="1" applyAlignment="1" applyProtection="1">
      <alignment vertical="center" shrinkToFit="1"/>
      <protection locked="0"/>
    </xf>
    <xf numFmtId="0" fontId="3" fillId="5" borderId="5" xfId="0" applyFont="1" applyFill="1" applyBorder="1" applyAlignment="1" applyProtection="1">
      <alignment vertical="center" shrinkToFit="1"/>
      <protection locked="0"/>
    </xf>
    <xf numFmtId="0" fontId="3" fillId="5" borderId="4" xfId="0" applyFont="1" applyFill="1" applyBorder="1" applyAlignment="1" applyProtection="1">
      <alignment vertical="center" shrinkToFit="1"/>
      <protection locked="0"/>
    </xf>
    <xf numFmtId="0" fontId="3" fillId="5" borderId="3" xfId="0" applyFont="1" applyFill="1" applyBorder="1" applyAlignment="1" applyProtection="1">
      <alignment vertical="center" shrinkToFit="1"/>
      <protection locked="0"/>
    </xf>
    <xf numFmtId="0" fontId="16" fillId="2" borderId="9" xfId="0" applyFont="1" applyFill="1" applyBorder="1" applyAlignment="1" applyProtection="1">
      <alignment horizontal="center" vertical="center" wrapText="1"/>
    </xf>
    <xf numFmtId="0" fontId="16" fillId="2" borderId="6" xfId="0" applyFont="1" applyFill="1" applyBorder="1" applyAlignment="1" applyProtection="1">
      <alignment horizontal="center" vertical="center"/>
    </xf>
    <xf numFmtId="0" fontId="16" fillId="0" borderId="9" xfId="0" applyFont="1" applyBorder="1" applyAlignment="1" applyProtection="1">
      <alignment horizontal="center" vertical="center" wrapText="1"/>
    </xf>
    <xf numFmtId="0" fontId="16" fillId="0" borderId="6" xfId="0" applyFont="1" applyBorder="1" applyAlignment="1" applyProtection="1">
      <alignment horizontal="center" vertical="center" wrapText="1"/>
    </xf>
    <xf numFmtId="0" fontId="16" fillId="0" borderId="10" xfId="0" applyFont="1" applyBorder="1" applyAlignment="1" applyProtection="1">
      <alignment horizontal="center" vertical="center" wrapText="1"/>
    </xf>
    <xf numFmtId="0" fontId="16" fillId="0" borderId="2" xfId="0" applyFont="1" applyBorder="1" applyAlignment="1" applyProtection="1">
      <alignment horizontal="center" vertical="center"/>
    </xf>
    <xf numFmtId="0" fontId="16" fillId="0" borderId="11" xfId="0" applyFont="1" applyBorder="1" applyAlignment="1" applyProtection="1">
      <alignment horizontal="center" vertical="center"/>
    </xf>
    <xf numFmtId="0" fontId="16" fillId="0" borderId="8" xfId="0" applyFont="1" applyBorder="1" applyAlignment="1" applyProtection="1">
      <alignment horizontal="center" vertical="center"/>
    </xf>
    <xf numFmtId="0" fontId="16" fillId="0" borderId="12" xfId="0" applyFont="1" applyBorder="1" applyAlignment="1" applyProtection="1">
      <alignment horizontal="center" vertical="center"/>
    </xf>
    <xf numFmtId="0" fontId="16" fillId="0" borderId="7" xfId="0" applyFont="1" applyBorder="1" applyAlignment="1" applyProtection="1">
      <alignment horizontal="center" vertical="center"/>
    </xf>
    <xf numFmtId="0" fontId="16" fillId="0" borderId="6" xfId="0" applyFont="1" applyFill="1" applyBorder="1" applyAlignment="1" applyProtection="1">
      <alignment horizontal="center" vertical="center" wrapText="1"/>
    </xf>
    <xf numFmtId="0" fontId="16" fillId="0" borderId="1" xfId="0" applyFont="1" applyBorder="1" applyAlignment="1">
      <alignment horizontal="center" vertical="center" wrapText="1"/>
    </xf>
    <xf numFmtId="0" fontId="16" fillId="0" borderId="5" xfId="0" applyFont="1" applyBorder="1" applyAlignment="1">
      <alignment horizontal="center" vertical="center" shrinkToFit="1"/>
    </xf>
    <xf numFmtId="0" fontId="16" fillId="0" borderId="3" xfId="0" applyFont="1" applyBorder="1" applyAlignment="1">
      <alignment horizontal="center" vertical="center" shrinkToFit="1"/>
    </xf>
    <xf numFmtId="14" fontId="16" fillId="0" borderId="5" xfId="0" applyNumberFormat="1" applyFont="1" applyBorder="1" applyAlignment="1">
      <alignment horizontal="center" vertical="center" shrinkToFit="1"/>
    </xf>
    <xf numFmtId="14" fontId="16" fillId="0" borderId="3" xfId="0" applyNumberFormat="1" applyFont="1" applyBorder="1" applyAlignment="1">
      <alignment horizontal="center" vertical="center" shrinkToFit="1"/>
    </xf>
    <xf numFmtId="0" fontId="16" fillId="0" borderId="5" xfId="0" applyFont="1" applyBorder="1" applyAlignment="1">
      <alignment horizontal="center" vertical="center" wrapText="1"/>
    </xf>
    <xf numFmtId="0" fontId="16" fillId="0" borderId="4" xfId="0" applyFont="1" applyBorder="1" applyAlignment="1">
      <alignment horizontal="center" vertical="center" wrapText="1"/>
    </xf>
    <xf numFmtId="0" fontId="16" fillId="0" borderId="3" xfId="0" applyFont="1" applyBorder="1" applyAlignment="1">
      <alignment horizontal="center" vertical="center" wrapText="1"/>
    </xf>
    <xf numFmtId="0" fontId="26" fillId="0" borderId="1" xfId="0" applyFont="1" applyFill="1" applyBorder="1" applyAlignment="1">
      <alignment horizontal="center" vertical="center" wrapText="1"/>
    </xf>
    <xf numFmtId="0" fontId="16" fillId="0" borderId="1" xfId="0" applyFont="1" applyFill="1" applyBorder="1" applyAlignment="1">
      <alignment horizontal="center" vertical="center"/>
    </xf>
    <xf numFmtId="0" fontId="16" fillId="0" borderId="10" xfId="0" applyFont="1" applyFill="1" applyBorder="1" applyAlignment="1">
      <alignment horizontal="center" vertical="center" wrapText="1"/>
    </xf>
    <xf numFmtId="0" fontId="16" fillId="0" borderId="3" xfId="0" applyFont="1" applyFill="1" applyBorder="1" applyAlignment="1">
      <alignment horizontal="center" vertical="center" wrapText="1"/>
    </xf>
    <xf numFmtId="0" fontId="16" fillId="0" borderId="9" xfId="0" applyFont="1" applyBorder="1" applyAlignment="1">
      <alignment horizontal="center" vertical="center" wrapText="1"/>
    </xf>
    <xf numFmtId="0" fontId="16" fillId="0" borderId="6" xfId="0" applyFont="1" applyBorder="1" applyAlignment="1">
      <alignment horizontal="center" vertical="center" wrapText="1"/>
    </xf>
    <xf numFmtId="0" fontId="16" fillId="0" borderId="0" xfId="0" applyFont="1" applyFill="1" applyAlignment="1">
      <alignment horizontal="center" vertical="center" shrinkToFit="1"/>
    </xf>
    <xf numFmtId="0" fontId="16" fillId="0" borderId="22" xfId="0" applyFont="1" applyFill="1" applyBorder="1" applyAlignment="1">
      <alignment horizontal="center" vertical="center" shrinkToFit="1"/>
    </xf>
    <xf numFmtId="0" fontId="16" fillId="0" borderId="10" xfId="0" applyFont="1" applyBorder="1" applyAlignment="1">
      <alignment horizontal="center" vertical="center" wrapText="1"/>
    </xf>
    <xf numFmtId="0" fontId="16" fillId="0" borderId="2" xfId="0" applyFont="1" applyBorder="1" applyAlignment="1">
      <alignment horizontal="center" vertical="center" wrapText="1"/>
    </xf>
    <xf numFmtId="0" fontId="26" fillId="0" borderId="11"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16" fillId="0" borderId="9" xfId="0" applyFont="1" applyFill="1" applyBorder="1" applyAlignment="1">
      <alignment horizontal="center" vertical="center"/>
    </xf>
    <xf numFmtId="0" fontId="16" fillId="0" borderId="6" xfId="0" applyFont="1" applyFill="1" applyBorder="1" applyAlignment="1">
      <alignment horizontal="center" vertical="center"/>
    </xf>
    <xf numFmtId="0" fontId="16" fillId="0" borderId="5" xfId="0" applyFont="1" applyBorder="1" applyAlignment="1">
      <alignment horizontal="center" vertical="center"/>
    </xf>
    <xf numFmtId="0" fontId="16" fillId="0" borderId="1" xfId="0" applyFont="1" applyBorder="1" applyAlignment="1">
      <alignment horizontal="center" vertical="center" shrinkToFit="1"/>
    </xf>
    <xf numFmtId="0" fontId="16" fillId="0" borderId="4" xfId="0" applyFont="1" applyBorder="1" applyAlignment="1">
      <alignment horizontal="center" vertical="center"/>
    </xf>
    <xf numFmtId="0" fontId="16" fillId="0" borderId="8" xfId="0" applyFont="1" applyBorder="1" applyAlignment="1">
      <alignment horizontal="center" vertical="center" wrapText="1"/>
    </xf>
    <xf numFmtId="0" fontId="26" fillId="0" borderId="9" xfId="0" applyFont="1" applyFill="1" applyBorder="1" applyAlignment="1">
      <alignment horizontal="center" vertical="center" wrapText="1"/>
    </xf>
    <xf numFmtId="0" fontId="26" fillId="0" borderId="6" xfId="0" applyFont="1" applyFill="1" applyBorder="1" applyAlignment="1">
      <alignment horizontal="center" vertical="center" wrapText="1"/>
    </xf>
    <xf numFmtId="0" fontId="26" fillId="0" borderId="9" xfId="0" applyFont="1" applyBorder="1" applyAlignment="1">
      <alignment horizontal="center" vertical="center" wrapText="1"/>
    </xf>
    <xf numFmtId="0" fontId="26" fillId="0" borderId="6" xfId="0" applyFont="1" applyBorder="1" applyAlignment="1">
      <alignment horizontal="center" vertical="center" wrapText="1"/>
    </xf>
    <xf numFmtId="0" fontId="16" fillId="0" borderId="9" xfId="0" applyFont="1" applyBorder="1" applyAlignment="1">
      <alignment horizontal="center" vertical="center"/>
    </xf>
    <xf numFmtId="0" fontId="16" fillId="0" borderId="6" xfId="0" applyFont="1" applyBorder="1" applyAlignment="1">
      <alignment horizontal="center" vertical="center"/>
    </xf>
    <xf numFmtId="0" fontId="38" fillId="0" borderId="0" xfId="0" applyFont="1" applyFill="1" applyAlignment="1">
      <alignment horizontal="left" vertical="top"/>
    </xf>
    <xf numFmtId="0" fontId="38" fillId="0" borderId="0" xfId="0" applyFont="1" applyFill="1" applyAlignment="1">
      <alignment horizontal="center" vertical="top"/>
    </xf>
    <xf numFmtId="0" fontId="39" fillId="0" borderId="1" xfId="0" applyFont="1" applyFill="1" applyBorder="1" applyAlignment="1">
      <alignment vertical="top"/>
    </xf>
    <xf numFmtId="0" fontId="39" fillId="0" borderId="1" xfId="0" applyFont="1" applyBorder="1" applyAlignment="1" applyProtection="1">
      <alignment vertical="top"/>
      <protection locked="0"/>
    </xf>
    <xf numFmtId="0" fontId="39" fillId="0" borderId="1" xfId="0" applyFont="1" applyBorder="1" applyAlignment="1">
      <alignment vertical="top"/>
    </xf>
    <xf numFmtId="0" fontId="39" fillId="0" borderId="1" xfId="0" applyFont="1" applyFill="1" applyBorder="1" applyAlignment="1">
      <alignment horizontal="left" vertical="top" shrinkToFit="1"/>
    </xf>
    <xf numFmtId="0" fontId="39" fillId="0" borderId="1" xfId="0" applyFont="1" applyBorder="1" applyAlignment="1">
      <alignment vertical="top" shrinkToFit="1"/>
    </xf>
    <xf numFmtId="0" fontId="49" fillId="0" borderId="1" xfId="0" applyFont="1" applyBorder="1" applyAlignment="1">
      <alignment vertical="top"/>
    </xf>
  </cellXfs>
  <cellStyles count="14">
    <cellStyle name="パーセント" xfId="6" builtinId="5"/>
    <cellStyle name="桁区切り" xfId="8" builtinId="6"/>
    <cellStyle name="標準" xfId="0" builtinId="0"/>
    <cellStyle name="標準 10" xfId="2"/>
    <cellStyle name="標準 10 2" xfId="12"/>
    <cellStyle name="標準 11" xfId="7"/>
    <cellStyle name="標準 12" xfId="9"/>
    <cellStyle name="標準 14" xfId="10"/>
    <cellStyle name="標準 15" xfId="11"/>
    <cellStyle name="標準 17" xfId="13"/>
    <cellStyle name="標準 2" xfId="1"/>
    <cellStyle name="標準 4" xfId="5"/>
    <cellStyle name="標準 8" xfId="4"/>
    <cellStyle name="標準 9" xfId="3"/>
  </cellStyles>
  <dxfs count="24">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patternType="none">
          <bgColor auto="1"/>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patternType="none">
          <bgColor auto="1"/>
        </patternFill>
      </fill>
    </dxf>
    <dxf>
      <fill>
        <patternFill patternType="none">
          <bgColor auto="1"/>
        </patternFill>
      </fill>
    </dxf>
    <dxf>
      <fill>
        <patternFill>
          <bgColor theme="7" tint="0.39994506668294322"/>
        </patternFill>
      </fill>
    </dxf>
    <dxf>
      <fill>
        <patternFill>
          <bgColor theme="7" tint="0.39994506668294322"/>
        </patternFill>
      </fill>
    </dxf>
    <dxf>
      <fill>
        <patternFill patternType="none">
          <bgColor auto="1"/>
        </patternFill>
      </fill>
    </dxf>
    <dxf>
      <fill>
        <patternFill>
          <bgColor theme="7" tint="0.39994506668294322"/>
        </patternFill>
      </fill>
    </dxf>
    <dxf>
      <fill>
        <patternFill patternType="none">
          <bgColor auto="1"/>
        </patternFill>
      </fill>
    </dxf>
    <dxf>
      <fill>
        <patternFill patternType="none">
          <bgColor auto="1"/>
        </patternFill>
      </fill>
    </dxf>
    <dxf>
      <fill>
        <patternFill>
          <bgColor theme="7" tint="0.39994506668294322"/>
        </patternFill>
      </fill>
    </dxf>
    <dxf>
      <fill>
        <patternFill>
          <bgColor theme="7" tint="0.39994506668294322"/>
        </patternFill>
      </fill>
    </dxf>
    <dxf>
      <fill>
        <patternFill>
          <bgColor rgb="FFFFC000"/>
        </patternFill>
      </fill>
    </dxf>
    <dxf>
      <fill>
        <patternFill>
          <bgColor rgb="FFFFC000"/>
        </patternFill>
      </fill>
    </dxf>
    <dxf>
      <fill>
        <patternFill>
          <bgColor rgb="FFFFC000"/>
        </patternFill>
      </fill>
    </dxf>
    <dxf>
      <fill>
        <patternFill patternType="none">
          <bgColor auto="1"/>
        </patternFill>
      </fill>
    </dxf>
  </dxfs>
  <tableStyles count="0" defaultTableStyle="TableStyleMedium2" defaultPivotStyle="PivotStyleLight16"/>
  <colors>
    <mruColors>
      <color rgb="FF0000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onnections" Target="connection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5</xdr:col>
      <xdr:colOff>299357</xdr:colOff>
      <xdr:row>0</xdr:row>
      <xdr:rowOff>81643</xdr:rowOff>
    </xdr:from>
    <xdr:to>
      <xdr:col>15</xdr:col>
      <xdr:colOff>665051</xdr:colOff>
      <xdr:row>5</xdr:row>
      <xdr:rowOff>37420</xdr:rowOff>
    </xdr:to>
    <xdr:sp macro="" textlink="">
      <xdr:nvSpPr>
        <xdr:cNvPr id="2" name="テキスト ボックス 1"/>
        <xdr:cNvSpPr txBox="1"/>
      </xdr:nvSpPr>
      <xdr:spPr>
        <a:xfrm>
          <a:off x="6613071" y="81643"/>
          <a:ext cx="8598016" cy="1221241"/>
        </a:xfrm>
        <a:prstGeom prst="rect">
          <a:avLst/>
        </a:prstGeom>
        <a:solidFill>
          <a:schemeClr val="lt1"/>
        </a:solidFill>
        <a:ln w="254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b="1">
              <a:solidFill>
                <a:srgbClr val="FF0000"/>
              </a:solidFill>
            </a:rPr>
            <a:t>※</a:t>
          </a:r>
          <a:r>
            <a:rPr kumimoji="1" lang="ja-JP" altLang="en-US" sz="1400" b="1">
              <a:solidFill>
                <a:srgbClr val="FF0000"/>
              </a:solidFill>
            </a:rPr>
            <a:t>当該様式（様式⑫）は、様式②の作成を支援するための様式です。</a:t>
          </a:r>
        </a:p>
        <a:p>
          <a:r>
            <a:rPr kumimoji="1" lang="ja-JP" altLang="en-US" sz="1400" b="1">
              <a:solidFill>
                <a:srgbClr val="FF0000"/>
              </a:solidFill>
            </a:rPr>
            <a:t>　実施状況報告時及び完了実績報告時には、同様の様式を提出していただきます。</a:t>
          </a:r>
        </a:p>
        <a:p>
          <a:r>
            <a:rPr kumimoji="1" lang="ja-JP" altLang="en-US" sz="1400" b="1">
              <a:solidFill>
                <a:srgbClr val="FF0000"/>
              </a:solidFill>
            </a:rPr>
            <a:t>　また該当する代表事業者及び協力事業者は提出が必要です。</a:t>
          </a:r>
        </a:p>
      </xdr:txBody>
    </xdr:sp>
    <xdr:clientData/>
  </xdr:twoCellAnchor>
  <xdr:twoCellAnchor>
    <xdr:from>
      <xdr:col>5</xdr:col>
      <xdr:colOff>340179</xdr:colOff>
      <xdr:row>5</xdr:row>
      <xdr:rowOff>176893</xdr:rowOff>
    </xdr:from>
    <xdr:to>
      <xdr:col>14</xdr:col>
      <xdr:colOff>52151</xdr:colOff>
      <xdr:row>7</xdr:row>
      <xdr:rowOff>69449</xdr:rowOff>
    </xdr:to>
    <xdr:sp macro="" textlink="">
      <xdr:nvSpPr>
        <xdr:cNvPr id="4" name="テキスト ボックス 3"/>
        <xdr:cNvSpPr txBox="1"/>
      </xdr:nvSpPr>
      <xdr:spPr>
        <a:xfrm>
          <a:off x="6653893" y="1442357"/>
          <a:ext cx="7114258" cy="355199"/>
        </a:xfrm>
        <a:prstGeom prst="rect">
          <a:avLst/>
        </a:prstGeom>
        <a:solidFill>
          <a:sysClr val="window" lastClr="FFFFFF"/>
        </a:solidFill>
        <a:ln w="28575" cmpd="dbl">
          <a:solidFill>
            <a:srgbClr val="FF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rgbClr val="FF0000"/>
              </a:solidFill>
              <a:effectLst/>
              <a:uLnTx/>
              <a:uFillTx/>
              <a:latin typeface="游ゴシック" panose="020B0400000000000000" pitchFamily="50" charset="-128"/>
              <a:ea typeface="游ゴシック" panose="020B0400000000000000" pitchFamily="50" charset="-128"/>
              <a:cs typeface="+mn-cs"/>
            </a:rPr>
            <a:t>実績と合わせて予定を記載し、補助対象経費の総額を算定してください。</a:t>
          </a:r>
          <a:endParaRPr kumimoji="1" lang="en-US" altLang="ja-JP" sz="1400" b="1" i="0" u="none" strike="noStrike" kern="0" cap="none" spc="0" normalizeH="0" baseline="0" noProof="0">
            <a:ln>
              <a:noFill/>
            </a:ln>
            <a:solidFill>
              <a:srgbClr val="FF0000"/>
            </a:solidFill>
            <a:effectLst/>
            <a:uLnTx/>
            <a:uFillTx/>
            <a:latin typeface="游ゴシック" panose="020B0400000000000000" pitchFamily="50" charset="-128"/>
            <a:ea typeface="游ゴシック" panose="020B0400000000000000" pitchFamily="50"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104775</xdr:colOff>
      <xdr:row>0</xdr:row>
      <xdr:rowOff>95250</xdr:rowOff>
    </xdr:from>
    <xdr:to>
      <xdr:col>14</xdr:col>
      <xdr:colOff>495300</xdr:colOff>
      <xdr:row>3</xdr:row>
      <xdr:rowOff>161924</xdr:rowOff>
    </xdr:to>
    <xdr:sp macro="" textlink="">
      <xdr:nvSpPr>
        <xdr:cNvPr id="2" name="テキスト ボックス 1"/>
        <xdr:cNvSpPr txBox="1"/>
      </xdr:nvSpPr>
      <xdr:spPr>
        <a:xfrm>
          <a:off x="5105400" y="95250"/>
          <a:ext cx="5867400" cy="752474"/>
        </a:xfrm>
        <a:prstGeom prst="rect">
          <a:avLst/>
        </a:prstGeom>
        <a:solidFill>
          <a:schemeClr val="lt1"/>
        </a:solidFill>
        <a:ln w="254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b="1">
              <a:solidFill>
                <a:srgbClr val="FF0000"/>
              </a:solidFill>
              <a:effectLst/>
              <a:latin typeface="+mn-lt"/>
              <a:ea typeface="+mn-ea"/>
              <a:cs typeface="+mn-cs"/>
            </a:rPr>
            <a:t>※</a:t>
          </a:r>
          <a:r>
            <a:rPr kumimoji="1" lang="ja-JP" altLang="en-US" sz="1200" b="1">
              <a:solidFill>
                <a:srgbClr val="FF0000"/>
              </a:solidFill>
              <a:effectLst/>
              <a:latin typeface="+mn-lt"/>
              <a:ea typeface="+mn-ea"/>
              <a:cs typeface="+mn-cs"/>
            </a:rPr>
            <a:t>当該様式（様式⑬）は、様式②の作成を支援するための様式です。</a:t>
          </a:r>
        </a:p>
        <a:p>
          <a:r>
            <a:rPr kumimoji="1" lang="ja-JP" altLang="en-US" sz="1200" b="1">
              <a:solidFill>
                <a:srgbClr val="FF0000"/>
              </a:solidFill>
              <a:effectLst/>
              <a:latin typeface="+mn-lt"/>
              <a:ea typeface="+mn-ea"/>
              <a:cs typeface="+mn-cs"/>
            </a:rPr>
            <a:t>実施状況報告時及び完了実績報告時には、同様の様式を提出していただきます。</a:t>
          </a:r>
        </a:p>
      </xdr:txBody>
    </xdr:sp>
    <xdr:clientData/>
  </xdr:twoCellAnchor>
  <xdr:twoCellAnchor>
    <xdr:from>
      <xdr:col>7</xdr:col>
      <xdr:colOff>123825</xdr:colOff>
      <xdr:row>4</xdr:row>
      <xdr:rowOff>66675</xdr:rowOff>
    </xdr:from>
    <xdr:to>
      <xdr:col>13</xdr:col>
      <xdr:colOff>333376</xdr:colOff>
      <xdr:row>7</xdr:row>
      <xdr:rowOff>47625</xdr:rowOff>
    </xdr:to>
    <xdr:sp macro="" textlink="">
      <xdr:nvSpPr>
        <xdr:cNvPr id="3" name="テキスト ボックス 2"/>
        <xdr:cNvSpPr txBox="1"/>
      </xdr:nvSpPr>
      <xdr:spPr>
        <a:xfrm>
          <a:off x="5124450" y="981075"/>
          <a:ext cx="4886326" cy="666750"/>
        </a:xfrm>
        <a:prstGeom prst="rect">
          <a:avLst/>
        </a:prstGeom>
        <a:solidFill>
          <a:sysClr val="window" lastClr="FFFFFF"/>
        </a:solidFill>
        <a:ln w="12700" cmpd="sng">
          <a:solidFill>
            <a:srgbClr val="FF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a:noFill/>
              </a:ln>
              <a:solidFill>
                <a:srgbClr val="FF0000"/>
              </a:solidFill>
              <a:effectLst/>
              <a:uLnTx/>
              <a:uFillTx/>
              <a:latin typeface="游ゴシック" panose="020B0400000000000000" pitchFamily="50" charset="-128"/>
              <a:ea typeface="游ゴシック" panose="020B0400000000000000" pitchFamily="50" charset="-128"/>
              <a:cs typeface="+mn-cs"/>
            </a:rPr>
            <a:t>注文済・契約済・実施済のものは実際の日付、内容、金額を、予定の場合は予定の日付・内容・金額を記載してください。</a:t>
          </a:r>
          <a:endParaRPr kumimoji="1" lang="en-US" altLang="ja-JP" sz="1200" b="1" i="0" u="none" strike="noStrike" kern="0" cap="none" spc="0" normalizeH="0" baseline="0" noProof="0">
            <a:ln>
              <a:noFill/>
            </a:ln>
            <a:solidFill>
              <a:srgbClr val="FF0000"/>
            </a:solidFill>
            <a:effectLst/>
            <a:uLnTx/>
            <a:uFillTx/>
            <a:latin typeface="游ゴシック" panose="020B0400000000000000" pitchFamily="50" charset="-128"/>
            <a:ea typeface="游ゴシック" panose="020B0400000000000000" pitchFamily="50" charset="-128"/>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276225</xdr:colOff>
      <xdr:row>4</xdr:row>
      <xdr:rowOff>57150</xdr:rowOff>
    </xdr:from>
    <xdr:to>
      <xdr:col>8</xdr:col>
      <xdr:colOff>628651</xdr:colOff>
      <xdr:row>8</xdr:row>
      <xdr:rowOff>180975</xdr:rowOff>
    </xdr:to>
    <xdr:sp macro="" textlink="">
      <xdr:nvSpPr>
        <xdr:cNvPr id="2" name="テキスト ボックス 1"/>
        <xdr:cNvSpPr txBox="1"/>
      </xdr:nvSpPr>
      <xdr:spPr>
        <a:xfrm>
          <a:off x="5372100" y="1028700"/>
          <a:ext cx="3895726" cy="1038225"/>
        </a:xfrm>
        <a:prstGeom prst="rect">
          <a:avLst/>
        </a:prstGeom>
        <a:solidFill>
          <a:schemeClr val="lt1"/>
        </a:solidFill>
        <a:ln w="254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50" b="1">
              <a:solidFill>
                <a:srgbClr val="FF0000"/>
              </a:solidFill>
              <a:effectLst/>
              <a:latin typeface="+mn-lt"/>
              <a:ea typeface="+mn-ea"/>
              <a:cs typeface="+mn-cs"/>
            </a:rPr>
            <a:t>※</a:t>
          </a:r>
          <a:r>
            <a:rPr kumimoji="1" lang="ja-JP" altLang="en-US" sz="1050" b="1">
              <a:solidFill>
                <a:srgbClr val="FF0000"/>
              </a:solidFill>
              <a:effectLst/>
              <a:latin typeface="+mn-lt"/>
              <a:ea typeface="+mn-ea"/>
              <a:cs typeface="+mn-cs"/>
            </a:rPr>
            <a:t>当該様式（様式⑬</a:t>
          </a:r>
          <a:r>
            <a:rPr kumimoji="1" lang="en-US" altLang="ja-JP" sz="1050" b="1">
              <a:solidFill>
                <a:srgbClr val="FF0000"/>
              </a:solidFill>
              <a:effectLst/>
              <a:latin typeface="+mn-lt"/>
              <a:ea typeface="+mn-ea"/>
              <a:cs typeface="+mn-cs"/>
            </a:rPr>
            <a:t>-1</a:t>
          </a:r>
          <a:r>
            <a:rPr kumimoji="1" lang="ja-JP" altLang="en-US" sz="1050" b="1">
              <a:solidFill>
                <a:srgbClr val="FF0000"/>
              </a:solidFill>
              <a:effectLst/>
              <a:latin typeface="+mn-lt"/>
              <a:ea typeface="+mn-ea"/>
              <a:cs typeface="+mn-cs"/>
            </a:rPr>
            <a:t>）は、様式②の作成を支援するための様式です。実施状況報告時及び完了実績報告時には、同様の様式を提出していただきます。</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161925</xdr:colOff>
      <xdr:row>3</xdr:row>
      <xdr:rowOff>57150</xdr:rowOff>
    </xdr:from>
    <xdr:to>
      <xdr:col>11</xdr:col>
      <xdr:colOff>809625</xdr:colOff>
      <xdr:row>7</xdr:row>
      <xdr:rowOff>171450</xdr:rowOff>
    </xdr:to>
    <xdr:sp macro="" textlink="">
      <xdr:nvSpPr>
        <xdr:cNvPr id="2" name="テキスト ボックス 1"/>
        <xdr:cNvSpPr txBox="1"/>
      </xdr:nvSpPr>
      <xdr:spPr>
        <a:xfrm>
          <a:off x="5476875" y="790575"/>
          <a:ext cx="4943475" cy="1028700"/>
        </a:xfrm>
        <a:prstGeom prst="rect">
          <a:avLst/>
        </a:prstGeom>
        <a:solidFill>
          <a:schemeClr val="lt1"/>
        </a:solidFill>
        <a:ln w="254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solidFill>
                <a:srgbClr val="FF0000"/>
              </a:solidFill>
            </a:rPr>
            <a:t>※</a:t>
          </a:r>
          <a:r>
            <a:rPr kumimoji="1" lang="ja-JP" altLang="en-US" sz="1100" b="1">
              <a:solidFill>
                <a:srgbClr val="FF0000"/>
              </a:solidFill>
            </a:rPr>
            <a:t>当該様式（様式⑬</a:t>
          </a:r>
          <a:r>
            <a:rPr kumimoji="1" lang="en-US" altLang="ja-JP" sz="1100" b="1">
              <a:solidFill>
                <a:srgbClr val="FF0000"/>
              </a:solidFill>
            </a:rPr>
            <a:t>-2</a:t>
          </a:r>
          <a:r>
            <a:rPr kumimoji="1" lang="ja-JP" altLang="en-US" sz="1100" b="1">
              <a:solidFill>
                <a:srgbClr val="FF0000"/>
              </a:solidFill>
            </a:rPr>
            <a:t>）は、様式②の作成を支援するための様式です。</a:t>
          </a:r>
        </a:p>
        <a:p>
          <a:r>
            <a:rPr kumimoji="1" lang="ja-JP" altLang="en-US" sz="1100" b="1">
              <a:solidFill>
                <a:srgbClr val="FF0000"/>
              </a:solidFill>
            </a:rPr>
            <a:t>　実施状況報告時及び完了実績報告時には、同様の様式に実績を記載し提出していただきます。</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291353</xdr:colOff>
      <xdr:row>2</xdr:row>
      <xdr:rowOff>44823</xdr:rowOff>
    </xdr:from>
    <xdr:to>
      <xdr:col>10</xdr:col>
      <xdr:colOff>1193427</xdr:colOff>
      <xdr:row>5</xdr:row>
      <xdr:rowOff>155760</xdr:rowOff>
    </xdr:to>
    <xdr:sp macro="" textlink="">
      <xdr:nvSpPr>
        <xdr:cNvPr id="2" name="テキスト ボックス 1"/>
        <xdr:cNvSpPr txBox="1"/>
      </xdr:nvSpPr>
      <xdr:spPr>
        <a:xfrm>
          <a:off x="7541559" y="560294"/>
          <a:ext cx="9115986" cy="783290"/>
        </a:xfrm>
        <a:prstGeom prst="rect">
          <a:avLst/>
        </a:prstGeom>
        <a:solidFill>
          <a:schemeClr val="lt1"/>
        </a:solidFill>
        <a:ln w="254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b="1">
              <a:solidFill>
                <a:srgbClr val="FF0000"/>
              </a:solidFill>
            </a:rPr>
            <a:t>※</a:t>
          </a:r>
          <a:r>
            <a:rPr kumimoji="1" lang="ja-JP" altLang="en-US" sz="1400" b="1">
              <a:solidFill>
                <a:srgbClr val="FF0000"/>
              </a:solidFill>
            </a:rPr>
            <a:t>当該様式（様式⑭）は、様式②の作成を支援するための様式です。</a:t>
          </a:r>
          <a:endParaRPr kumimoji="1" lang="en-US" altLang="ja-JP" sz="1400" b="1">
            <a:solidFill>
              <a:srgbClr val="FF0000"/>
            </a:solidFill>
          </a:endParaRPr>
        </a:p>
        <a:p>
          <a:r>
            <a:rPr kumimoji="1" lang="ja-JP" altLang="en-US" sz="1400" b="1">
              <a:solidFill>
                <a:srgbClr val="FF0000"/>
              </a:solidFill>
            </a:rPr>
            <a:t>　実施状況報告時及び完了実績報告時には、同様の様式に実績を記載し提出していただきます。</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5</xdr:col>
      <xdr:colOff>302559</xdr:colOff>
      <xdr:row>2</xdr:row>
      <xdr:rowOff>11206</xdr:rowOff>
    </xdr:from>
    <xdr:to>
      <xdr:col>12</xdr:col>
      <xdr:colOff>845484</xdr:colOff>
      <xdr:row>5</xdr:row>
      <xdr:rowOff>123125</xdr:rowOff>
    </xdr:to>
    <xdr:sp macro="" textlink="">
      <xdr:nvSpPr>
        <xdr:cNvPr id="2" name="テキスト ボックス 1"/>
        <xdr:cNvSpPr txBox="1"/>
      </xdr:nvSpPr>
      <xdr:spPr>
        <a:xfrm>
          <a:off x="7474324" y="459441"/>
          <a:ext cx="9160248" cy="784272"/>
        </a:xfrm>
        <a:prstGeom prst="rect">
          <a:avLst/>
        </a:prstGeom>
        <a:solidFill>
          <a:schemeClr val="lt1"/>
        </a:solidFill>
        <a:ln w="254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b="1">
              <a:solidFill>
                <a:srgbClr val="FF0000"/>
              </a:solidFill>
            </a:rPr>
            <a:t>※</a:t>
          </a:r>
          <a:r>
            <a:rPr kumimoji="1" lang="ja-JP" altLang="en-US" sz="1400" b="1">
              <a:solidFill>
                <a:srgbClr val="FF0000"/>
              </a:solidFill>
            </a:rPr>
            <a:t>当該様式（様式⑮）は、様式②の作成を支援するための様式です。</a:t>
          </a:r>
        </a:p>
        <a:p>
          <a:r>
            <a:rPr kumimoji="1" lang="ja-JP" altLang="en-US" sz="1400" b="1">
              <a:solidFill>
                <a:srgbClr val="FF0000"/>
              </a:solidFill>
            </a:rPr>
            <a:t>　実施状況報告時及び完了実績報告時には、同様の様式を提出していただきます。</a:t>
          </a:r>
        </a:p>
      </xdr:txBody>
    </xdr:sp>
    <xdr:clientData/>
  </xdr:twoCellAnchor>
</xdr:wsDr>
</file>

<file path=xl/queryTables/queryTable1.xml><?xml version="1.0" encoding="utf-8"?>
<queryTable xmlns="http://schemas.openxmlformats.org/spreadsheetml/2006/main" name="取得価格に以下の表に定める率を乗じたもの" connectionId="1" autoFormatId="20" applyNumberFormats="0" applyBorderFormats="0" applyFontFormats="0" applyPatternFormats="0" applyAlignmentFormats="0" applyWidthHeightFormats="0"/>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omments" Target="../comments2.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6.xml"/><Relationship Id="rId1" Type="http://schemas.openxmlformats.org/officeDocument/2006/relationships/printerSettings" Target="../printerSettings/printerSettings7.bin"/><Relationship Id="rId4" Type="http://schemas.openxmlformats.org/officeDocument/2006/relationships/comments" Target="../comments3.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queryTable" Target="../queryTables/queryTable1.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9.9978637043366805E-2"/>
  </sheetPr>
  <dimension ref="A1:EG44"/>
  <sheetViews>
    <sheetView zoomScale="70" zoomScaleNormal="70" workbookViewId="0">
      <selection activeCell="I2" sqref="I2"/>
    </sheetView>
  </sheetViews>
  <sheetFormatPr defaultRowHeight="18.75"/>
  <cols>
    <col min="1" max="1" width="25.75" bestFit="1" customWidth="1"/>
    <col min="2" max="2" width="17.625" bestFit="1" customWidth="1"/>
    <col min="3" max="3" width="13" customWidth="1"/>
    <col min="4" max="5" width="11" bestFit="1" customWidth="1"/>
    <col min="6" max="7" width="13" bestFit="1" customWidth="1"/>
    <col min="8" max="11" width="11" bestFit="1" customWidth="1"/>
    <col min="12" max="13" width="17.25" bestFit="1" customWidth="1"/>
    <col min="14" max="14" width="11" bestFit="1" customWidth="1"/>
    <col min="15" max="15" width="15.125" bestFit="1" customWidth="1"/>
    <col min="16" max="16" width="21.375" bestFit="1" customWidth="1"/>
    <col min="17" max="17" width="17" bestFit="1" customWidth="1"/>
    <col min="18" max="18" width="8.875" bestFit="1" customWidth="1"/>
    <col min="19" max="19" width="14.5" bestFit="1" customWidth="1"/>
    <col min="20" max="41" width="17" bestFit="1" customWidth="1"/>
    <col min="42" max="42" width="21.375" bestFit="1" customWidth="1"/>
    <col min="43" max="45" width="17" bestFit="1" customWidth="1"/>
    <col min="46" max="46" width="17.375" bestFit="1" customWidth="1"/>
    <col min="47" max="49" width="17" bestFit="1" customWidth="1"/>
    <col min="50" max="54" width="16.125" bestFit="1" customWidth="1"/>
    <col min="55" max="56" width="16.25" bestFit="1" customWidth="1"/>
    <col min="57" max="57" width="15.75" bestFit="1" customWidth="1"/>
    <col min="58" max="58" width="15.875" bestFit="1" customWidth="1"/>
    <col min="59" max="60" width="16.125" bestFit="1" customWidth="1"/>
    <col min="61" max="61" width="16.5" bestFit="1" customWidth="1"/>
    <col min="62" max="63" width="16.25" bestFit="1" customWidth="1"/>
    <col min="64" max="64" width="16.125" bestFit="1" customWidth="1"/>
    <col min="65" max="65" width="16.25" bestFit="1" customWidth="1"/>
    <col min="66" max="68" width="21" bestFit="1" customWidth="1"/>
    <col min="69" max="71" width="23" bestFit="1" customWidth="1"/>
    <col min="72" max="74" width="16.125" bestFit="1" customWidth="1"/>
    <col min="75" max="77" width="16.875" bestFit="1" customWidth="1"/>
    <col min="78" max="78" width="17" bestFit="1" customWidth="1"/>
    <col min="79" max="80" width="16.75" bestFit="1" customWidth="1"/>
    <col min="81" max="81" width="17" bestFit="1" customWidth="1"/>
    <col min="82" max="82" width="16.75" bestFit="1" customWidth="1"/>
    <col min="83" max="83" width="8.5" bestFit="1" customWidth="1"/>
    <col min="84" max="84" width="14.125" bestFit="1" customWidth="1"/>
    <col min="85" max="85" width="18.125" bestFit="1" customWidth="1"/>
    <col min="86" max="87" width="8.5" bestFit="1" customWidth="1"/>
    <col min="88" max="88" width="8.125" bestFit="1" customWidth="1"/>
    <col min="89" max="89" width="8.25" bestFit="1" customWidth="1"/>
    <col min="90" max="90" width="12.875" bestFit="1" customWidth="1"/>
    <col min="91" max="91" width="8.5" bestFit="1" customWidth="1"/>
    <col min="92" max="92" width="8.75" bestFit="1" customWidth="1"/>
    <col min="93" max="93" width="12.875" bestFit="1" customWidth="1"/>
    <col min="94" max="94" width="10.75" bestFit="1" customWidth="1"/>
    <col min="95" max="95" width="16.375" customWidth="1"/>
    <col min="96" max="96" width="34.125" bestFit="1" customWidth="1"/>
    <col min="97" max="97" width="22.375" bestFit="1" customWidth="1"/>
    <col min="98" max="98" width="6.75" bestFit="1" customWidth="1"/>
    <col min="99" max="99" width="10.375" bestFit="1" customWidth="1"/>
    <col min="100" max="100" width="14.375" bestFit="1" customWidth="1"/>
    <col min="101" max="102" width="5" bestFit="1" customWidth="1"/>
    <col min="103" max="103" width="10.875" bestFit="1" customWidth="1"/>
    <col min="104" max="104" width="9" bestFit="1" customWidth="1"/>
    <col min="105" max="105" width="9.75" bestFit="1" customWidth="1"/>
    <col min="106" max="106" width="9.875" bestFit="1" customWidth="1"/>
    <col min="107" max="107" width="9.75" bestFit="1" customWidth="1"/>
    <col min="108" max="108" width="9.875" bestFit="1" customWidth="1"/>
    <col min="109" max="109" width="9.375" bestFit="1" customWidth="1"/>
    <col min="110" max="110" width="9.5" bestFit="1" customWidth="1"/>
    <col min="111" max="111" width="12.375" bestFit="1" customWidth="1"/>
    <col min="112" max="112" width="10.375" bestFit="1" customWidth="1"/>
    <col min="113" max="113" width="13" customWidth="1"/>
    <col min="114" max="114" width="15.875" bestFit="1" customWidth="1"/>
    <col min="115" max="115" width="8.375" bestFit="1" customWidth="1"/>
    <col min="116" max="116" width="8.625" bestFit="1" customWidth="1"/>
    <col min="117" max="117" width="8.375" bestFit="1" customWidth="1"/>
    <col min="118" max="118" width="15" customWidth="1"/>
    <col min="119" max="119" width="16.5" customWidth="1"/>
    <col min="120" max="120" width="20.625" customWidth="1"/>
    <col min="121" max="121" width="11.625" bestFit="1" customWidth="1"/>
    <col min="122" max="122" width="12" customWidth="1"/>
    <col min="123" max="123" width="12.625" bestFit="1" customWidth="1"/>
    <col min="124" max="124" width="9.625" bestFit="1" customWidth="1"/>
    <col min="125" max="125" width="8.75" bestFit="1" customWidth="1"/>
    <col min="126" max="126" width="8.625" bestFit="1" customWidth="1"/>
    <col min="136" max="136" width="10.625" bestFit="1" customWidth="1"/>
  </cols>
  <sheetData>
    <row r="1" spans="1:137" ht="37.5">
      <c r="A1" s="93" t="s">
        <v>216</v>
      </c>
      <c r="B1" s="94" t="s">
        <v>225</v>
      </c>
      <c r="C1" s="94" t="s">
        <v>226</v>
      </c>
      <c r="D1" s="113" t="s">
        <v>217</v>
      </c>
      <c r="E1" s="94" t="s">
        <v>218</v>
      </c>
      <c r="F1" s="94" t="s">
        <v>219</v>
      </c>
      <c r="G1" s="94" t="s">
        <v>220</v>
      </c>
      <c r="H1" s="94" t="s">
        <v>221</v>
      </c>
      <c r="I1" s="94" t="s">
        <v>222</v>
      </c>
      <c r="J1" s="94" t="s">
        <v>223</v>
      </c>
      <c r="K1" s="94" t="s">
        <v>224</v>
      </c>
      <c r="L1" s="95" t="s">
        <v>18</v>
      </c>
      <c r="M1" s="95" t="s">
        <v>17</v>
      </c>
      <c r="N1" s="95" t="s">
        <v>179</v>
      </c>
      <c r="O1" s="95" t="s">
        <v>181</v>
      </c>
      <c r="P1" s="96" t="s">
        <v>16</v>
      </c>
      <c r="Q1" s="97" t="s">
        <v>242</v>
      </c>
      <c r="R1" s="97" t="s">
        <v>9</v>
      </c>
      <c r="S1" s="97" t="s">
        <v>244</v>
      </c>
      <c r="T1" s="97" t="s">
        <v>15</v>
      </c>
      <c r="U1" s="97" t="s">
        <v>245</v>
      </c>
      <c r="V1" s="97" t="s">
        <v>246</v>
      </c>
      <c r="W1" s="97" t="s">
        <v>207</v>
      </c>
      <c r="X1" s="97" t="s">
        <v>192</v>
      </c>
      <c r="Y1" s="97" t="s">
        <v>247</v>
      </c>
      <c r="Z1" s="97" t="s">
        <v>7</v>
      </c>
      <c r="AA1" s="97" t="s">
        <v>4</v>
      </c>
      <c r="AB1" s="97" t="s">
        <v>249</v>
      </c>
      <c r="AC1" s="97" t="s">
        <v>248</v>
      </c>
      <c r="AD1" s="97" t="s">
        <v>250</v>
      </c>
      <c r="AE1" s="97" t="s">
        <v>6</v>
      </c>
      <c r="AF1" s="97" t="s">
        <v>251</v>
      </c>
      <c r="AG1" s="97" t="s">
        <v>252</v>
      </c>
      <c r="AH1" s="97" t="s">
        <v>253</v>
      </c>
      <c r="AI1" s="97" t="s">
        <v>254</v>
      </c>
      <c r="AJ1" s="97" t="s">
        <v>255</v>
      </c>
      <c r="AK1" s="97" t="s">
        <v>256</v>
      </c>
      <c r="AL1" s="97" t="s">
        <v>257</v>
      </c>
      <c r="AM1" s="97" t="s">
        <v>258</v>
      </c>
      <c r="AN1" s="97" t="s">
        <v>259</v>
      </c>
      <c r="AO1" s="97" t="s">
        <v>260</v>
      </c>
      <c r="AP1" s="97" t="s">
        <v>205</v>
      </c>
      <c r="AQ1" s="97" t="s">
        <v>13</v>
      </c>
      <c r="AR1" s="97" t="s">
        <v>12</v>
      </c>
      <c r="AS1" s="97" t="s">
        <v>11</v>
      </c>
      <c r="AT1" s="97" t="s">
        <v>204</v>
      </c>
      <c r="AU1" s="97" t="s">
        <v>13</v>
      </c>
      <c r="AV1" s="97" t="s">
        <v>12</v>
      </c>
      <c r="AW1" s="97" t="s">
        <v>11</v>
      </c>
      <c r="AX1" s="98" t="s">
        <v>270</v>
      </c>
      <c r="AY1" s="98" t="s">
        <v>243</v>
      </c>
      <c r="AZ1" s="98" t="s">
        <v>262</v>
      </c>
      <c r="BA1" s="132" t="s">
        <v>328</v>
      </c>
      <c r="BB1" s="98" t="s">
        <v>263</v>
      </c>
      <c r="BC1" s="98" t="s">
        <v>264</v>
      </c>
      <c r="BD1" s="98" t="s">
        <v>265</v>
      </c>
      <c r="BE1" s="98" t="s">
        <v>266</v>
      </c>
      <c r="BF1" s="98" t="s">
        <v>267</v>
      </c>
      <c r="BG1" s="98" t="s">
        <v>227</v>
      </c>
      <c r="BH1" s="98" t="s">
        <v>229</v>
      </c>
      <c r="BI1" s="98" t="s">
        <v>228</v>
      </c>
      <c r="BJ1" s="98" t="s">
        <v>268</v>
      </c>
      <c r="BK1" s="98" t="s">
        <v>269</v>
      </c>
      <c r="BL1" s="98" t="s">
        <v>234</v>
      </c>
      <c r="BM1" s="98" t="s">
        <v>235</v>
      </c>
      <c r="BN1" s="98" t="s">
        <v>236</v>
      </c>
      <c r="BO1" s="98" t="s">
        <v>237</v>
      </c>
      <c r="BP1" s="98" t="s">
        <v>238</v>
      </c>
      <c r="BQ1" s="98" t="s">
        <v>239</v>
      </c>
      <c r="BR1" s="98" t="s">
        <v>240</v>
      </c>
      <c r="BS1" s="98" t="s">
        <v>241</v>
      </c>
      <c r="BT1" s="98" t="s">
        <v>230</v>
      </c>
      <c r="BU1" s="98" t="s">
        <v>231</v>
      </c>
      <c r="BV1" s="98" t="s">
        <v>232</v>
      </c>
      <c r="BW1" s="98" t="s">
        <v>200</v>
      </c>
      <c r="BX1" s="98" t="s">
        <v>202</v>
      </c>
      <c r="BY1" s="98" t="s">
        <v>201</v>
      </c>
      <c r="BZ1" s="98" t="s">
        <v>233</v>
      </c>
      <c r="CA1" s="98" t="s">
        <v>200</v>
      </c>
      <c r="CB1" s="98" t="s">
        <v>202</v>
      </c>
      <c r="CC1" s="99" t="s">
        <v>201</v>
      </c>
      <c r="CD1" s="100" t="s">
        <v>261</v>
      </c>
      <c r="CE1" s="100" t="s">
        <v>271</v>
      </c>
      <c r="CF1" s="100" t="s">
        <v>281</v>
      </c>
      <c r="CG1" s="100" t="s">
        <v>282</v>
      </c>
      <c r="CH1" s="100" t="s">
        <v>272</v>
      </c>
      <c r="CI1" s="100" t="s">
        <v>273</v>
      </c>
      <c r="CJ1" s="100" t="s">
        <v>274</v>
      </c>
      <c r="CK1" s="100" t="s">
        <v>279</v>
      </c>
      <c r="CL1" s="100" t="s">
        <v>275</v>
      </c>
      <c r="CM1" s="100" t="s">
        <v>280</v>
      </c>
      <c r="CN1" s="100" t="s">
        <v>276</v>
      </c>
      <c r="CO1" s="100" t="s">
        <v>277</v>
      </c>
      <c r="CP1" s="100" t="s">
        <v>266</v>
      </c>
      <c r="CQ1" s="101" t="s">
        <v>278</v>
      </c>
      <c r="CR1" s="102" t="s">
        <v>271</v>
      </c>
      <c r="CS1" s="102" t="s">
        <v>272</v>
      </c>
      <c r="CT1" s="102" t="s">
        <v>283</v>
      </c>
      <c r="CU1" s="102" t="s">
        <v>273</v>
      </c>
      <c r="CV1" s="102" t="s">
        <v>284</v>
      </c>
      <c r="CW1" s="102" t="s">
        <v>285</v>
      </c>
      <c r="CX1" s="102" t="s">
        <v>286</v>
      </c>
      <c r="CY1" s="102" t="s">
        <v>287</v>
      </c>
      <c r="CZ1" s="103" t="s">
        <v>261</v>
      </c>
      <c r="DA1" s="104" t="s">
        <v>271</v>
      </c>
      <c r="DB1" s="104" t="s">
        <v>283</v>
      </c>
      <c r="DC1" s="104" t="s">
        <v>288</v>
      </c>
      <c r="DD1" s="104" t="s">
        <v>267</v>
      </c>
      <c r="DE1" s="104" t="s">
        <v>227</v>
      </c>
      <c r="DF1" s="104" t="s">
        <v>276</v>
      </c>
      <c r="DG1" s="104" t="s">
        <v>291</v>
      </c>
      <c r="DH1" s="104" t="s">
        <v>290</v>
      </c>
      <c r="DI1" s="104" t="s">
        <v>289</v>
      </c>
      <c r="DJ1" s="105" t="s">
        <v>292</v>
      </c>
      <c r="DK1" s="105" t="s">
        <v>293</v>
      </c>
      <c r="DL1" s="105" t="s">
        <v>294</v>
      </c>
      <c r="DM1" s="105" t="s">
        <v>295</v>
      </c>
      <c r="DN1" s="105" t="s">
        <v>296</v>
      </c>
      <c r="DO1" s="105" t="s">
        <v>297</v>
      </c>
      <c r="DP1" s="105" t="s">
        <v>303</v>
      </c>
      <c r="DQ1" s="105" t="s">
        <v>304</v>
      </c>
      <c r="DR1" s="106" t="s">
        <v>298</v>
      </c>
      <c r="DS1" s="105" t="s">
        <v>305</v>
      </c>
      <c r="DT1" s="105" t="s">
        <v>306</v>
      </c>
      <c r="DU1" s="105" t="s">
        <v>307</v>
      </c>
      <c r="DV1" s="107" t="s">
        <v>308</v>
      </c>
      <c r="DW1" s="107" t="s">
        <v>309</v>
      </c>
      <c r="DX1" s="107" t="s">
        <v>299</v>
      </c>
      <c r="DY1" s="107" t="s">
        <v>300</v>
      </c>
      <c r="DZ1" s="107" t="s">
        <v>301</v>
      </c>
      <c r="EA1" s="107" t="s">
        <v>302</v>
      </c>
      <c r="EB1" s="107" t="s">
        <v>303</v>
      </c>
      <c r="EC1" s="107" t="s">
        <v>304</v>
      </c>
      <c r="ED1" s="107" t="s">
        <v>310</v>
      </c>
      <c r="EE1" s="107" t="s">
        <v>311</v>
      </c>
      <c r="EF1" s="107" t="s">
        <v>306</v>
      </c>
      <c r="EG1" s="108" t="s">
        <v>307</v>
      </c>
    </row>
    <row r="2" spans="1:137">
      <c r="A2" s="109"/>
      <c r="B2" s="19" t="str">
        <f>LEFT(A2,12)</f>
        <v/>
      </c>
      <c r="C2" s="19" t="e">
        <f>VALUE(RIGHT(A2,8))</f>
        <v>#VALUE!</v>
      </c>
      <c r="D2" s="114" t="s">
        <v>708</v>
      </c>
      <c r="E2" s="19" t="s">
        <v>709</v>
      </c>
      <c r="F2" s="19" t="s">
        <v>710</v>
      </c>
      <c r="G2" s="19" t="s">
        <v>711</v>
      </c>
      <c r="H2" s="19" t="s">
        <v>712</v>
      </c>
      <c r="I2" s="19" t="s">
        <v>713</v>
      </c>
      <c r="J2" s="19"/>
      <c r="K2" s="19"/>
      <c r="L2" s="76" t="str">
        <f ca="1">INDIRECT(""&amp;$D$2&amp;"!C3")&amp;""</f>
        <v/>
      </c>
      <c r="M2" s="76" t="str">
        <f ca="1">INDIRECT(""&amp;$D$2&amp;"!C4")&amp;""</f>
        <v/>
      </c>
      <c r="N2" s="76" t="str">
        <f ca="1">INDIRECT(""&amp;$D$2&amp;"!C5")&amp;""</f>
        <v/>
      </c>
      <c r="O2" s="76" t="str">
        <f ca="1">INDIRECT(""&amp;$D$2&amp;"!C6")&amp;""</f>
        <v/>
      </c>
      <c r="P2" s="85">
        <f ca="1">INDIRECT(""&amp;$D$2&amp;"!C7")</f>
        <v>0</v>
      </c>
      <c r="Q2" s="86" t="str">
        <f ca="1">INDIRECT(""&amp;$D$2&amp;"!A12")&amp;""</f>
        <v>1</v>
      </c>
      <c r="R2" s="86" t="str">
        <f ca="1">INDIRECT(""&amp;$D$2&amp;"!B12")&amp;""</f>
        <v/>
      </c>
      <c r="S2" s="86" t="str">
        <f ca="1">INDIRECT(""&amp;$D$2&amp;"!C12")</f>
        <v/>
      </c>
      <c r="T2" s="86" t="str">
        <f ca="1">INDIRECT(""&amp;$D$2&amp;"!D12")&amp;""</f>
        <v/>
      </c>
      <c r="U2" s="86" t="str">
        <f ca="1">INDIRECT(""&amp;$D$2&amp;"!E12")</f>
        <v>正しい登録Noを入力してください。</v>
      </c>
      <c r="V2" s="86">
        <f ca="1">INDIRECT(""&amp;$D$2&amp;"!F12")</f>
        <v>0</v>
      </c>
      <c r="W2" s="86" t="str">
        <f ca="1">INDIRECT(""&amp;$D$2&amp;"!G12")&amp;""</f>
        <v/>
      </c>
      <c r="X2" s="86">
        <f ca="1">INDIRECT(""&amp;$D$2&amp;"!H12")</f>
        <v>0</v>
      </c>
      <c r="Y2" s="86" t="str">
        <f ca="1">INDIRECT(""&amp;$D$2&amp;"!I12")&amp;""</f>
        <v/>
      </c>
      <c r="Z2" s="86" t="str">
        <f ca="1">INDIRECT(""&amp;$D$2&amp;"!J12")&amp;""</f>
        <v/>
      </c>
      <c r="AA2" s="86" t="str">
        <f ca="1">INDIRECT(""&amp;$D$2&amp;"!K12")&amp;""</f>
        <v>0</v>
      </c>
      <c r="AB2" s="86" t="str">
        <f ca="1">INDIRECT(""&amp;$D$2&amp;"!L12")&amp;""</f>
        <v/>
      </c>
      <c r="AC2" s="86" t="str">
        <f ca="1">INDIRECT(""&amp;$D$2&amp;"!M12")&amp;""</f>
        <v/>
      </c>
      <c r="AD2" s="86" t="str">
        <f ca="1">INDIRECT(""&amp;$D$2&amp;"!N12")&amp;""</f>
        <v>0</v>
      </c>
      <c r="AE2" s="86">
        <f ca="1">INDIRECT(""&amp;$D$2&amp;"!O12")</f>
        <v>0</v>
      </c>
      <c r="AF2" s="86">
        <f ca="1">INDIRECT(""&amp;$D$2&amp;"!P12")</f>
        <v>0</v>
      </c>
      <c r="AG2" s="86">
        <f ca="1">INDIRECT(""&amp;$D$2&amp;"!Q12")</f>
        <v>0</v>
      </c>
      <c r="AH2" s="86">
        <f ca="1">INDIRECT(""&amp;$D$2&amp;"!R12")</f>
        <v>0</v>
      </c>
      <c r="AI2" s="86">
        <f ca="1">INDIRECT(""&amp;$D$2&amp;"!S12")</f>
        <v>0</v>
      </c>
      <c r="AJ2" s="86">
        <f ca="1">INDIRECT(""&amp;$D$2&amp;"!T12")</f>
        <v>0</v>
      </c>
      <c r="AK2" s="86">
        <f ca="1">INDIRECT(""&amp;$D$2&amp;"!U12")</f>
        <v>0</v>
      </c>
      <c r="AL2" s="86" t="e">
        <f ca="1">INDIRECT(""&amp;$D$2&amp;"!V12")</f>
        <v>#NUM!</v>
      </c>
      <c r="AM2" s="86">
        <f ca="1">INDIRECT(""&amp;$D$2&amp;"!W12")</f>
        <v>45717</v>
      </c>
      <c r="AN2" s="86">
        <f ca="1">INDIRECT(""&amp;$D$2&amp;"!X12")</f>
        <v>31</v>
      </c>
      <c r="AO2" s="86">
        <f ca="1">INDIRECT(""&amp;$D$2&amp;"!Y12")</f>
        <v>-45685</v>
      </c>
      <c r="AP2" s="86">
        <f ca="1">INDIRECT(""&amp;$D$2&amp;"!Z12")</f>
        <v>0</v>
      </c>
      <c r="AQ2" s="86">
        <f ca="1">INDIRECT(""&amp;$D$2&amp;"!AA12")</f>
        <v>1</v>
      </c>
      <c r="AR2" s="86">
        <f ca="1">INDIRECT(""&amp;$D$2&amp;"!AB12")</f>
        <v>0</v>
      </c>
      <c r="AS2" s="86">
        <f ca="1">INDIRECT(""&amp;$D$2&amp;"!AC12")</f>
        <v>0</v>
      </c>
      <c r="AT2" s="86">
        <f ca="1">INDIRECT(""&amp;$D$2&amp;"!AD12")</f>
        <v>0</v>
      </c>
      <c r="AU2" s="86" t="str">
        <f ca="1">INDIRECT(""&amp;$D$2&amp;"!AE12")</f>
        <v/>
      </c>
      <c r="AV2" s="86" t="str">
        <f ca="1">INDIRECT(""&amp;$D$2&amp;"!AF12")</f>
        <v/>
      </c>
      <c r="AW2" s="86" t="str">
        <f ca="1">INDIRECT(""&amp;$D$2&amp;"!AG12")</f>
        <v/>
      </c>
      <c r="AX2" s="87" t="str">
        <f ca="1">INDIRECT(""&amp;$D$2&amp;"!A45")&amp;""</f>
        <v>1</v>
      </c>
      <c r="AY2" s="87" t="str">
        <f ca="1">INDIRECT(""&amp;$D$2&amp;"!B45")&amp;""</f>
        <v/>
      </c>
      <c r="AZ2" s="87" t="str">
        <f ca="1">INDIRECT(""&amp;$D$2&amp;"!C45")&amp;""</f>
        <v/>
      </c>
      <c r="BA2" s="87">
        <f ca="1">INDIRECT(""&amp;$D$2&amp;"!E45")</f>
        <v>0</v>
      </c>
      <c r="BB2" s="87">
        <f ca="1">INDIRECT(""&amp;$D$2&amp;"!F45")</f>
        <v>0</v>
      </c>
      <c r="BC2" s="87" t="str">
        <f ca="1">INDIRECT(""&amp;$D$2&amp;"!G45")&amp;""</f>
        <v/>
      </c>
      <c r="BD2" s="87">
        <f ca="1">INDIRECT(""&amp;$D$2&amp;"!H45")</f>
        <v>0</v>
      </c>
      <c r="BE2" s="87" t="str">
        <f ca="1">INDIRECT(""&amp;$D$2&amp;"!I45")&amp;""</f>
        <v/>
      </c>
      <c r="BF2" s="87" t="str">
        <f ca="1">INDIRECT(""&amp;$D$2&amp;"!J45")&amp;""</f>
        <v/>
      </c>
      <c r="BG2" s="87" t="str">
        <f ca="1">INDIRECT(""&amp;$D$2&amp;"!K45")&amp;""</f>
        <v>0</v>
      </c>
      <c r="BH2" s="87" t="str">
        <f ca="1">INDIRECT(""&amp;$D$2&amp;"!L45")&amp;""</f>
        <v/>
      </c>
      <c r="BI2" s="87" t="str">
        <f ca="1">INDIRECT(""&amp;$D$2&amp;"!M45")&amp;""</f>
        <v/>
      </c>
      <c r="BJ2" s="87" t="str">
        <f ca="1">INDIRECT(""&amp;$D$2&amp;"!N45")&amp;""</f>
        <v>0</v>
      </c>
      <c r="BK2" s="87">
        <f ca="1">INDIRECT(""&amp;$D$2&amp;"!O45")</f>
        <v>0</v>
      </c>
      <c r="BL2" s="87">
        <f ca="1">INDIRECT(""&amp;$D$2&amp;"!P45")</f>
        <v>0</v>
      </c>
      <c r="BM2" s="87">
        <f ca="1">INDIRECT(""&amp;$D$2&amp;"!Q45")</f>
        <v>0</v>
      </c>
      <c r="BN2" s="87">
        <f ca="1">INDIRECT(""&amp;$D$2&amp;"!R45")</f>
        <v>0</v>
      </c>
      <c r="BO2" s="87">
        <f ca="1">INDIRECT(""&amp;$D$2&amp;"!S45")</f>
        <v>0</v>
      </c>
      <c r="BP2" s="87">
        <f ca="1">INDIRECT(""&amp;$D$2&amp;"!T45")</f>
        <v>0</v>
      </c>
      <c r="BQ2" s="87">
        <f ca="1">INDIRECT(""&amp;$D$2&amp;"!U45")</f>
        <v>0</v>
      </c>
      <c r="BR2" s="87" t="e">
        <f ca="1">INDIRECT(""&amp;$D$2&amp;"!V45")</f>
        <v>#NUM!</v>
      </c>
      <c r="BS2" s="87">
        <f ca="1">INDIRECT(""&amp;$D$2&amp;"!W45")</f>
        <v>45717</v>
      </c>
      <c r="BT2" s="87">
        <f ca="1">INDIRECT(""&amp;$D$2&amp;"!X45")</f>
        <v>31</v>
      </c>
      <c r="BU2" s="87">
        <f ca="1">INDIRECT(""&amp;$D$2&amp;"!Y45")</f>
        <v>-45685</v>
      </c>
      <c r="BV2" s="87">
        <f ca="1">INDIRECT(""&amp;$D$2&amp;"!Z45")</f>
        <v>0</v>
      </c>
      <c r="BW2" s="87">
        <f ca="1">INDIRECT(""&amp;$D$2&amp;"!AA45")</f>
        <v>1</v>
      </c>
      <c r="BX2" s="87">
        <f ca="1">INDIRECT(""&amp;$D$2&amp;"!AB45")</f>
        <v>0</v>
      </c>
      <c r="BY2" s="87">
        <f ca="1">INDIRECT(""&amp;$D$2&amp;"!AC45")</f>
        <v>0</v>
      </c>
      <c r="BZ2" s="87">
        <f ca="1">INDIRECT(""&amp;$D$2&amp;"!AD45")</f>
        <v>0</v>
      </c>
      <c r="CA2" s="87" t="str">
        <f ca="1">INDIRECT(""&amp;$D$2&amp;"!AE45")</f>
        <v/>
      </c>
      <c r="CB2" s="87" t="str">
        <f ca="1">INDIRECT(""&amp;$D$2&amp;"!AF45")</f>
        <v/>
      </c>
      <c r="CC2" s="88" t="str">
        <f ca="1">INDIRECT(""&amp;$D$2&amp;"!AG45")</f>
        <v/>
      </c>
      <c r="CD2" s="89" t="str">
        <f ca="1">INDIRECT(""&amp;$E$2&amp;"!B12")&amp;""</f>
        <v/>
      </c>
      <c r="CE2" s="89" t="str">
        <f ca="1">INDIRECT(""&amp;$E$2&amp;"!C12")&amp;""</f>
        <v/>
      </c>
      <c r="CF2" s="89">
        <f ca="1">INDIRECT(""&amp;$E$2&amp;"!E12")</f>
        <v>0</v>
      </c>
      <c r="CG2" s="89">
        <f ca="1">INDIRECT(""&amp;$E$2&amp;"!F12")</f>
        <v>0</v>
      </c>
      <c r="CH2" s="89" t="str">
        <f ca="1">INDIRECT(""&amp;$E$2&amp;"!G12")&amp;""</f>
        <v/>
      </c>
      <c r="CI2" s="89" t="str">
        <f ca="1">INDIRECT(""&amp;$E$2&amp;"!H12")&amp;""</f>
        <v/>
      </c>
      <c r="CJ2" s="89">
        <f ca="1">INDIRECT(""&amp;$E$2&amp;"!I12")</f>
        <v>0</v>
      </c>
      <c r="CK2" s="89" t="str">
        <f ca="1">INDIRECT(""&amp;$E$2&amp;"!J12")&amp;""</f>
        <v/>
      </c>
      <c r="CL2" s="89" t="str">
        <f ca="1">INDIRECT(""&amp;$E$2&amp;"!K12")&amp;""</f>
        <v/>
      </c>
      <c r="CM2" s="89" t="str">
        <f ca="1">INDIRECT(""&amp;$E$2&amp;"!L12")&amp;""</f>
        <v/>
      </c>
      <c r="CN2" s="89">
        <f ca="1">INDIRECT(""&amp;$E$2&amp;"!M12")</f>
        <v>0</v>
      </c>
      <c r="CO2" s="89">
        <f ca="1">INDIRECT(""&amp;$E$2&amp;"!N12")</f>
        <v>0</v>
      </c>
      <c r="CP2" s="89">
        <f ca="1">INDIRECT(""&amp;$E$2&amp;"!O12")</f>
        <v>0</v>
      </c>
      <c r="CQ2" s="90" t="str">
        <f ca="1">INDIRECT(""&amp;$E$2&amp;"!P12")&amp;""</f>
        <v/>
      </c>
      <c r="CR2" s="92" t="str">
        <f ca="1">INDIRECT("'"&amp;$F$2&amp;"'!B12")&amp;""</f>
        <v/>
      </c>
      <c r="CS2" s="92" t="str">
        <f ca="1">INDIRECT("'"&amp;$F$2&amp;"'!C12")&amp;""</f>
        <v/>
      </c>
      <c r="CT2" s="92">
        <f ca="1">INDIRECT("'"&amp;$F$2&amp;"'!D12")</f>
        <v>0</v>
      </c>
      <c r="CU2" s="92" t="str">
        <f ca="1">INDIRECT("'"&amp;$F$2&amp;"'!E12")&amp;""</f>
        <v/>
      </c>
      <c r="CV2" s="92" t="str">
        <f ca="1">INDIRECT("'"&amp;$F$2&amp;"'!F12")&amp;""</f>
        <v/>
      </c>
      <c r="CW2" s="92" t="str">
        <f ca="1">INDIRECT("'"&amp;$F$2&amp;"'!G12")&amp;""</f>
        <v/>
      </c>
      <c r="CX2" s="92" t="str">
        <f ca="1">INDIRECT("'"&amp;$F$2&amp;"'!H12")&amp;""</f>
        <v/>
      </c>
      <c r="CY2" s="92" t="str">
        <f ca="1">INDIRECT("'"&amp;$F$2&amp;"'!I12")&amp;""</f>
        <v/>
      </c>
      <c r="CZ2" s="91" t="str">
        <f ca="1">INDIRECT("'"&amp;$G$2&amp;"'!B12")&amp;""</f>
        <v/>
      </c>
      <c r="DA2" s="84" t="str">
        <f ca="1">INDIRECT("'"&amp;$G$2&amp;"'!C12")&amp;""</f>
        <v/>
      </c>
      <c r="DB2" s="84">
        <f ca="1">INDIRECT("'"&amp;$G$2&amp;"'!D12")</f>
        <v>0</v>
      </c>
      <c r="DC2" s="84" t="str">
        <f ca="1">INDIRECT("'"&amp;$G$2&amp;"'!E12")&amp;""</f>
        <v/>
      </c>
      <c r="DD2" s="84" t="str">
        <f ca="1">INDIRECT("'"&amp;$G$2&amp;"'!H12")&amp;""</f>
        <v/>
      </c>
      <c r="DE2" s="84" t="str">
        <f ca="1">INDIRECT("'"&amp;$G$2&amp;"'!I12")&amp;""</f>
        <v/>
      </c>
      <c r="DF2" s="84">
        <f ca="1">INDIRECT("'"&amp;$G$2&amp;"'!J12")</f>
        <v>0</v>
      </c>
      <c r="DG2" s="84">
        <f ca="1">INDIRECT("'"&amp;$G$2&amp;"'!K12")</f>
        <v>0</v>
      </c>
      <c r="DH2" s="84">
        <f ca="1">INDIRECT("'"&amp;$G$2&amp;"'!L12")</f>
        <v>0</v>
      </c>
      <c r="DI2" s="84" t="str">
        <f ca="1">INDIRECT("'"&amp;$G$2&amp;"'!M12")&amp;""</f>
        <v/>
      </c>
      <c r="DJ2" s="81" t="str">
        <f ca="1">INDIRECT("'"&amp;$H$2&amp;"'!B14")&amp;""</f>
        <v/>
      </c>
      <c r="DK2" s="81" t="str">
        <f ca="1">INDIRECT("'"&amp;$H$2&amp;"'!C14")&amp;""</f>
        <v/>
      </c>
      <c r="DL2" s="81" t="str">
        <f ca="1">INDIRECT("'"&amp;$H$2&amp;"'!D14")&amp;""</f>
        <v/>
      </c>
      <c r="DM2" s="81" t="str">
        <f ca="1">INDIRECT("'"&amp;$H$2&amp;"'!E14")&amp;""</f>
        <v/>
      </c>
      <c r="DN2" s="81" t="str">
        <f ca="1">INDIRECT("'"&amp;$H$2&amp;"'!F14")&amp;""</f>
        <v/>
      </c>
      <c r="DO2" s="81">
        <f ca="1">INDIRECT("'"&amp;$H$2&amp;"'!G14")</f>
        <v>0</v>
      </c>
      <c r="DP2" s="81">
        <f ca="1">INDIRECT("'"&amp;$H$2&amp;"'!H14")</f>
        <v>0</v>
      </c>
      <c r="DQ2" s="81" t="str">
        <f ca="1">INDIRECT("'"&amp;$H$2&amp;"'!I14")&amp;""</f>
        <v/>
      </c>
      <c r="DR2" s="81">
        <f ca="1">INDIRECT("'"&amp;$H$2&amp;"'!J14")</f>
        <v>0</v>
      </c>
      <c r="DS2" s="81">
        <f ca="1">INDIRECT("'"&amp;$H$2&amp;"'!K14")</f>
        <v>0</v>
      </c>
      <c r="DT2" s="81" t="str">
        <f ca="1">INDIRECT("'"&amp;$H$2&amp;"'!L14")&amp;""</f>
        <v/>
      </c>
      <c r="DU2" s="81" t="str">
        <f ca="1">INDIRECT("'"&amp;$H$2&amp;"'!M14")&amp;""</f>
        <v>0</v>
      </c>
      <c r="DV2" s="78" t="str">
        <f ca="1">INDIRECT("'"&amp;$I$2&amp;"'!B14")&amp;""</f>
        <v/>
      </c>
      <c r="DW2" s="78" t="str">
        <f ca="1">INDIRECT("'"&amp;$I$2&amp;"'!C14")&amp;""</f>
        <v/>
      </c>
      <c r="DX2" s="78" t="str">
        <f ca="1">INDIRECT("'"&amp;$I$2&amp;"'!D14")&amp;""</f>
        <v/>
      </c>
      <c r="DY2" s="78">
        <f ca="1">INDIRECT("'"&amp;$I$2&amp;"'!E14")</f>
        <v>0</v>
      </c>
      <c r="DZ2" s="78">
        <f ca="1">INDIRECT("'"&amp;$I$2&amp;"'!F14")</f>
        <v>0</v>
      </c>
      <c r="EA2" s="78">
        <f ca="1">INDIRECT("'"&amp;$I$2&amp;"'!G14")</f>
        <v>0</v>
      </c>
      <c r="EB2" s="78">
        <f ca="1">INDIRECT("'"&amp;$I$2&amp;"'!H14")</f>
        <v>0</v>
      </c>
      <c r="EC2" s="78" t="str">
        <f ca="1">INDIRECT("'"&amp;$I$2&amp;"'!I14")&amp;""</f>
        <v/>
      </c>
      <c r="ED2" s="78">
        <f ca="1">INDIRECT("'"&amp;$I$2&amp;"'!J14")</f>
        <v>0</v>
      </c>
      <c r="EE2" s="78">
        <f ca="1">INDIRECT("'"&amp;$I$2&amp;"'!K14")</f>
        <v>0</v>
      </c>
      <c r="EF2" s="78" t="str">
        <f ca="1">INDIRECT("'"&amp;$I$2&amp;"'!L14")&amp;""</f>
        <v/>
      </c>
      <c r="EG2" s="78" t="str">
        <f ca="1">INDIRECT("'"&amp;$I$2&amp;"'!M14")&amp;""</f>
        <v>0</v>
      </c>
    </row>
    <row r="3" spans="1:137">
      <c r="A3" s="115">
        <f>A2</f>
        <v>0</v>
      </c>
      <c r="B3" s="19" t="str">
        <f>B2</f>
        <v/>
      </c>
      <c r="C3" s="19" t="e">
        <f>C2</f>
        <v>#VALUE!</v>
      </c>
      <c r="D3" s="110"/>
      <c r="E3" s="110"/>
      <c r="F3" s="110"/>
      <c r="G3" s="110"/>
      <c r="H3" s="110"/>
      <c r="I3" s="110"/>
      <c r="J3" s="110"/>
      <c r="K3" s="110"/>
      <c r="L3" s="76" t="str">
        <f t="shared" ref="L3:L44" ca="1" si="0">INDIRECT(""&amp;$D$2&amp;"!C3")&amp;""</f>
        <v/>
      </c>
      <c r="M3" s="76" t="str">
        <f t="shared" ref="M3:M44" ca="1" si="1">INDIRECT(""&amp;$D$2&amp;"!C4")&amp;""</f>
        <v/>
      </c>
      <c r="N3" s="76" t="str">
        <f t="shared" ref="N3:N44" ca="1" si="2">INDIRECT(""&amp;$D$2&amp;"!C5")&amp;""</f>
        <v/>
      </c>
      <c r="O3" s="76" t="str">
        <f t="shared" ref="O3:O44" ca="1" si="3">INDIRECT(""&amp;$D$2&amp;"!C6")&amp;""</f>
        <v/>
      </c>
      <c r="P3" s="85">
        <f t="shared" ref="P3:P44" ca="1" si="4">INDIRECT(""&amp;$D$2&amp;"!C7")</f>
        <v>0</v>
      </c>
      <c r="Q3" s="86" t="str">
        <f ca="1">INDIRECT(""&amp;$D$2&amp;"!A13")&amp;""</f>
        <v>2</v>
      </c>
      <c r="R3" s="86" t="str">
        <f ca="1">INDIRECT(""&amp;$D$2&amp;"!B13")&amp;""</f>
        <v/>
      </c>
      <c r="S3" s="86" t="str">
        <f ca="1">INDIRECT(""&amp;$D$2&amp;"!C13")</f>
        <v/>
      </c>
      <c r="T3" s="86" t="str">
        <f ca="1">INDIRECT(""&amp;$D$2&amp;"!D13")&amp;""</f>
        <v/>
      </c>
      <c r="U3" s="86" t="str">
        <f ca="1">INDIRECT(""&amp;$D$2&amp;"!E13")</f>
        <v>正しい登録Noを入力してください。</v>
      </c>
      <c r="V3" s="86">
        <f ca="1">INDIRECT(""&amp;$D$2&amp;"!F13")</f>
        <v>0</v>
      </c>
      <c r="W3" s="86" t="str">
        <f ca="1">INDIRECT(""&amp;$D$2&amp;"!G13")&amp;""</f>
        <v/>
      </c>
      <c r="X3" s="86">
        <f ca="1">INDIRECT(""&amp;$D$2&amp;"!H13")</f>
        <v>0</v>
      </c>
      <c r="Y3" s="86" t="str">
        <f ca="1">INDIRECT(""&amp;$D$2&amp;"!I13")&amp;""</f>
        <v/>
      </c>
      <c r="Z3" s="86" t="str">
        <f ca="1">INDIRECT(""&amp;$D$2&amp;"!J13")&amp;""</f>
        <v/>
      </c>
      <c r="AA3" s="86" t="str">
        <f ca="1">INDIRECT(""&amp;$D$2&amp;"!K13")&amp;""</f>
        <v>0</v>
      </c>
      <c r="AB3" s="86" t="str">
        <f ca="1">INDIRECT(""&amp;$D$2&amp;"!L13")&amp;""</f>
        <v/>
      </c>
      <c r="AC3" s="86" t="str">
        <f ca="1">INDIRECT(""&amp;$D$2&amp;"!M13")&amp;""</f>
        <v/>
      </c>
      <c r="AD3" s="86" t="str">
        <f ca="1">INDIRECT(""&amp;$D$2&amp;"!N13")&amp;""</f>
        <v>0</v>
      </c>
      <c r="AE3" s="86">
        <f ca="1">INDIRECT(""&amp;$D$2&amp;"!O13")</f>
        <v>0</v>
      </c>
      <c r="AF3" s="86">
        <f ca="1">INDIRECT(""&amp;$D$2&amp;"!P13")</f>
        <v>0</v>
      </c>
      <c r="AG3" s="86">
        <f ca="1">INDIRECT(""&amp;$D$2&amp;"!Q13")</f>
        <v>0</v>
      </c>
      <c r="AH3" s="86">
        <f ca="1">INDIRECT(""&amp;$D$2&amp;"!R13")</f>
        <v>0</v>
      </c>
      <c r="AI3" s="86">
        <f ca="1">INDIRECT(""&amp;$D$2&amp;"!S13")</f>
        <v>0</v>
      </c>
      <c r="AJ3" s="86">
        <f ca="1">INDIRECT(""&amp;$D$2&amp;"!T13")</f>
        <v>0</v>
      </c>
      <c r="AK3" s="86">
        <f ca="1">INDIRECT(""&amp;$D$2&amp;"!U13")</f>
        <v>0</v>
      </c>
      <c r="AL3" s="86" t="e">
        <f ca="1">INDIRECT(""&amp;$D$2&amp;"!V13")</f>
        <v>#NUM!</v>
      </c>
      <c r="AM3" s="86">
        <f ca="1">INDIRECT(""&amp;$D$2&amp;"!W13")</f>
        <v>45717</v>
      </c>
      <c r="AN3" s="86">
        <f ca="1">INDIRECT(""&amp;$D$2&amp;"!X13")</f>
        <v>31</v>
      </c>
      <c r="AO3" s="86">
        <f ca="1">INDIRECT(""&amp;$D$2&amp;"!Y13")</f>
        <v>-45685</v>
      </c>
      <c r="AP3" s="86">
        <f ca="1">INDIRECT(""&amp;$D$2&amp;"!Z13")</f>
        <v>0</v>
      </c>
      <c r="AQ3" s="86">
        <f ca="1">INDIRECT(""&amp;$D$2&amp;"!AA13")</f>
        <v>1</v>
      </c>
      <c r="AR3" s="86">
        <f ca="1">INDIRECT(""&amp;$D$2&amp;"!AB13")</f>
        <v>0</v>
      </c>
      <c r="AS3" s="86">
        <f ca="1">INDIRECT(""&amp;$D$2&amp;"!AC13")</f>
        <v>0</v>
      </c>
      <c r="AT3" s="86">
        <f ca="1">INDIRECT(""&amp;$D$2&amp;"!AD13")</f>
        <v>0</v>
      </c>
      <c r="AU3" s="86" t="str">
        <f ca="1">INDIRECT(""&amp;$D$2&amp;"!AE13")</f>
        <v/>
      </c>
      <c r="AV3" s="86" t="str">
        <f ca="1">INDIRECT(""&amp;$D$2&amp;"!AF13")</f>
        <v/>
      </c>
      <c r="AW3" s="86" t="str">
        <f ca="1">INDIRECT(""&amp;$D$2&amp;"!AG13")</f>
        <v/>
      </c>
      <c r="AX3" s="87" t="str">
        <f ca="1">INDIRECT(""&amp;$D$2&amp;"!A46")&amp;""</f>
        <v>2</v>
      </c>
      <c r="AY3" s="87" t="str">
        <f ca="1">INDIRECT(""&amp;$D$2&amp;"!B46")&amp;""</f>
        <v/>
      </c>
      <c r="AZ3" s="87" t="str">
        <f ca="1">INDIRECT(""&amp;$D$2&amp;"!C46")&amp;""</f>
        <v/>
      </c>
      <c r="BA3" s="87">
        <f ca="1">INDIRECT(""&amp;$D$2&amp;"!E46")</f>
        <v>0</v>
      </c>
      <c r="BB3" s="87">
        <f ca="1">INDIRECT(""&amp;$D$2&amp;"!F46")</f>
        <v>0</v>
      </c>
      <c r="BC3" s="87" t="str">
        <f ca="1">INDIRECT(""&amp;$D$2&amp;"!G46")&amp;""</f>
        <v/>
      </c>
      <c r="BD3" s="87">
        <f ca="1">INDIRECT(""&amp;$D$2&amp;"!H46")</f>
        <v>0</v>
      </c>
      <c r="BE3" s="87" t="str">
        <f ca="1">INDIRECT(""&amp;$D$2&amp;"!I46")&amp;""</f>
        <v/>
      </c>
      <c r="BF3" s="87" t="str">
        <f ca="1">INDIRECT(""&amp;$D$2&amp;"!J46")&amp;""</f>
        <v/>
      </c>
      <c r="BG3" s="87" t="str">
        <f ca="1">INDIRECT(""&amp;$D$2&amp;"!K46")&amp;""</f>
        <v>0</v>
      </c>
      <c r="BH3" s="87" t="str">
        <f ca="1">INDIRECT(""&amp;$D$2&amp;"!L46")&amp;""</f>
        <v/>
      </c>
      <c r="BI3" s="87" t="str">
        <f ca="1">INDIRECT(""&amp;$D$2&amp;"!M46")&amp;""</f>
        <v/>
      </c>
      <c r="BJ3" s="87" t="str">
        <f ca="1">INDIRECT(""&amp;$D$2&amp;"!N46")&amp;""</f>
        <v>0</v>
      </c>
      <c r="BK3" s="87">
        <f ca="1">INDIRECT(""&amp;$D$2&amp;"!O46")</f>
        <v>0</v>
      </c>
      <c r="BL3" s="87">
        <f ca="1">INDIRECT(""&amp;$D$2&amp;"!P46")</f>
        <v>0</v>
      </c>
      <c r="BM3" s="87">
        <f ca="1">INDIRECT(""&amp;$D$2&amp;"!Q46")</f>
        <v>0</v>
      </c>
      <c r="BN3" s="87">
        <f ca="1">INDIRECT(""&amp;$D$2&amp;"!R46")</f>
        <v>0</v>
      </c>
      <c r="BO3" s="87">
        <f ca="1">INDIRECT(""&amp;$D$2&amp;"!S46")</f>
        <v>0</v>
      </c>
      <c r="BP3" s="87">
        <f ca="1">INDIRECT(""&amp;$D$2&amp;"!T46")</f>
        <v>0</v>
      </c>
      <c r="BQ3" s="87">
        <f ca="1">INDIRECT(""&amp;$D$2&amp;"!U46")</f>
        <v>0</v>
      </c>
      <c r="BR3" s="87" t="e">
        <f ca="1">INDIRECT(""&amp;$D$2&amp;"!V46")</f>
        <v>#NUM!</v>
      </c>
      <c r="BS3" s="87">
        <f ca="1">INDIRECT(""&amp;$D$2&amp;"!W46")</f>
        <v>45717</v>
      </c>
      <c r="BT3" s="87">
        <f ca="1">INDIRECT(""&amp;$D$2&amp;"!X46")</f>
        <v>31</v>
      </c>
      <c r="BU3" s="87">
        <f ca="1">INDIRECT(""&amp;$D$2&amp;"!Y46")</f>
        <v>-45685</v>
      </c>
      <c r="BV3" s="87">
        <f ca="1">INDIRECT(""&amp;$D$2&amp;"!Z46")</f>
        <v>0</v>
      </c>
      <c r="BW3" s="87">
        <f ca="1">INDIRECT(""&amp;$D$2&amp;"!AA46")</f>
        <v>1</v>
      </c>
      <c r="BX3" s="87">
        <f ca="1">INDIRECT(""&amp;$D$2&amp;"!AB46")</f>
        <v>0</v>
      </c>
      <c r="BY3" s="87">
        <f ca="1">INDIRECT(""&amp;$D$2&amp;"!AC46")</f>
        <v>0</v>
      </c>
      <c r="BZ3" s="87">
        <f ca="1">INDIRECT(""&amp;$D$2&amp;"!AD46")</f>
        <v>0</v>
      </c>
      <c r="CA3" s="87" t="str">
        <f ca="1">INDIRECT(""&amp;$D$2&amp;"!AE46")</f>
        <v/>
      </c>
      <c r="CB3" s="87" t="str">
        <f ca="1">INDIRECT(""&amp;$D$2&amp;"!AF46")</f>
        <v/>
      </c>
      <c r="CC3" s="88" t="str">
        <f ca="1">INDIRECT(""&amp;$D$2&amp;"!AG46")</f>
        <v/>
      </c>
      <c r="CD3" s="89" t="str">
        <f ca="1">INDIRECT(""&amp;$E$2&amp;"!B13")&amp;""</f>
        <v/>
      </c>
      <c r="CE3" s="89" t="str">
        <f ca="1">INDIRECT(""&amp;$E$2&amp;"!C13")&amp;""</f>
        <v/>
      </c>
      <c r="CF3" s="89">
        <f ca="1">INDIRECT(""&amp;$E$2&amp;"!E13")</f>
        <v>0</v>
      </c>
      <c r="CG3" s="89">
        <f ca="1">INDIRECT(""&amp;$E$2&amp;"!F13")</f>
        <v>0</v>
      </c>
      <c r="CH3" s="89" t="str">
        <f ca="1">INDIRECT(""&amp;$E$2&amp;"!G13")&amp;""</f>
        <v/>
      </c>
      <c r="CI3" s="89" t="str">
        <f ca="1">INDIRECT(""&amp;$E$2&amp;"!H13")&amp;""</f>
        <v/>
      </c>
      <c r="CJ3" s="89">
        <f ca="1">INDIRECT(""&amp;$E$2&amp;"!I13")</f>
        <v>0</v>
      </c>
      <c r="CK3" s="89" t="str">
        <f ca="1">INDIRECT(""&amp;$E$2&amp;"!J13")&amp;""</f>
        <v/>
      </c>
      <c r="CL3" s="89" t="str">
        <f ca="1">INDIRECT(""&amp;$E$2&amp;"!K13")&amp;""</f>
        <v/>
      </c>
      <c r="CM3" s="89" t="str">
        <f ca="1">INDIRECT(""&amp;$E$2&amp;"!L13")&amp;""</f>
        <v/>
      </c>
      <c r="CN3" s="89">
        <f ca="1">INDIRECT(""&amp;$E$2&amp;"!M13")</f>
        <v>0</v>
      </c>
      <c r="CO3" s="89">
        <f ca="1">INDIRECT(""&amp;$E$2&amp;"!N13")</f>
        <v>0</v>
      </c>
      <c r="CP3" s="89">
        <f ca="1">INDIRECT(""&amp;$E$2&amp;"!O13")</f>
        <v>0</v>
      </c>
      <c r="CQ3" s="90" t="str">
        <f ca="1">INDIRECT(""&amp;$E$2&amp;"!P13")&amp;""</f>
        <v/>
      </c>
      <c r="CR3" s="92" t="str">
        <f ca="1">INDIRECT("'"&amp;$F$2&amp;"'!B13")&amp;""</f>
        <v/>
      </c>
      <c r="CS3" s="92" t="str">
        <f ca="1">INDIRECT("'"&amp;$F$2&amp;"'!C13")&amp;""</f>
        <v/>
      </c>
      <c r="CT3" s="92">
        <f ca="1">INDIRECT("'"&amp;$F$2&amp;"'!D13")</f>
        <v>0</v>
      </c>
      <c r="CU3" s="92" t="str">
        <f ca="1">INDIRECT("'"&amp;$F$2&amp;"'!E13")&amp;""</f>
        <v/>
      </c>
      <c r="CV3" s="92" t="str">
        <f ca="1">INDIRECT("'"&amp;$F$2&amp;"'!F13")&amp;""</f>
        <v/>
      </c>
      <c r="CW3" s="92" t="str">
        <f ca="1">INDIRECT("'"&amp;$F$2&amp;"'!G13")&amp;""</f>
        <v/>
      </c>
      <c r="CX3" s="92" t="str">
        <f ca="1">INDIRECT("'"&amp;$F$2&amp;"'!H13")&amp;""</f>
        <v/>
      </c>
      <c r="CY3" s="92" t="str">
        <f ca="1">INDIRECT("'"&amp;$F$2&amp;"'!I13")&amp;""</f>
        <v/>
      </c>
      <c r="CZ3" s="91" t="str">
        <f ca="1">INDIRECT("'"&amp;$G$2&amp;"'!B13")&amp;""</f>
        <v/>
      </c>
      <c r="DA3" s="84" t="str">
        <f ca="1">INDIRECT("'"&amp;$G$2&amp;"'!C13")&amp;""</f>
        <v/>
      </c>
      <c r="DB3" s="84">
        <f ca="1">INDIRECT("'"&amp;$G$2&amp;"'!D13")</f>
        <v>0</v>
      </c>
      <c r="DC3" s="84" t="str">
        <f ca="1">INDIRECT("'"&amp;$G$2&amp;"'!E13")&amp;""</f>
        <v/>
      </c>
      <c r="DD3" s="84" t="str">
        <f ca="1">INDIRECT("'"&amp;$G$2&amp;"'!H13")&amp;""</f>
        <v/>
      </c>
      <c r="DE3" s="84" t="str">
        <f ca="1">INDIRECT("'"&amp;$G$2&amp;"'!I13")&amp;""</f>
        <v/>
      </c>
      <c r="DF3" s="84">
        <f ca="1">INDIRECT("'"&amp;$G$2&amp;"'!J13")</f>
        <v>0</v>
      </c>
      <c r="DG3" s="84">
        <f ca="1">INDIRECT("'"&amp;$G$2&amp;"'!K13")</f>
        <v>0</v>
      </c>
      <c r="DH3" s="84">
        <f ca="1">INDIRECT("'"&amp;$G$2&amp;"'!L13")</f>
        <v>0</v>
      </c>
      <c r="DI3" s="84" t="str">
        <f ca="1">INDIRECT("'"&amp;$G$2&amp;"'!M13")&amp;""</f>
        <v/>
      </c>
      <c r="DJ3" s="81" t="str">
        <f ca="1">INDIRECT("'"&amp;$H$2&amp;"'!B15")&amp;""</f>
        <v/>
      </c>
      <c r="DK3" s="81" t="str">
        <f ca="1">INDIRECT("'"&amp;$H$2&amp;"'!C15")&amp;""</f>
        <v/>
      </c>
      <c r="DL3" s="81" t="str">
        <f ca="1">INDIRECT("'"&amp;$H$2&amp;"'!D15")&amp;""</f>
        <v/>
      </c>
      <c r="DM3" s="81" t="str">
        <f ca="1">INDIRECT("'"&amp;$H$2&amp;"'!E15")&amp;""</f>
        <v/>
      </c>
      <c r="DN3" s="81" t="str">
        <f ca="1">INDIRECT("'"&amp;$H$2&amp;"'!F15")&amp;""</f>
        <v/>
      </c>
      <c r="DO3" s="81">
        <f ca="1">INDIRECT("'"&amp;$H$2&amp;"'!G15")</f>
        <v>0</v>
      </c>
      <c r="DP3" s="81">
        <f ca="1">INDIRECT("'"&amp;$H$2&amp;"'!H15")</f>
        <v>0</v>
      </c>
      <c r="DQ3" s="81" t="str">
        <f ca="1">INDIRECT("'"&amp;$H$2&amp;"'!I15")&amp;""</f>
        <v/>
      </c>
      <c r="DR3" s="81">
        <f ca="1">INDIRECT("'"&amp;$H$2&amp;"'!J15")</f>
        <v>0</v>
      </c>
      <c r="DS3" s="81">
        <f ca="1">INDIRECT("'"&amp;$H$2&amp;"'!K15")</f>
        <v>0</v>
      </c>
      <c r="DT3" s="81" t="str">
        <f ca="1">INDIRECT("'"&amp;$H$2&amp;"'!L15")&amp;""</f>
        <v/>
      </c>
      <c r="DU3" s="81" t="str">
        <f ca="1">INDIRECT("'"&amp;$H$2&amp;"'!M15")&amp;""</f>
        <v>0</v>
      </c>
      <c r="DV3" s="78" t="str">
        <f ca="1">INDIRECT("'"&amp;$I$2&amp;"'!B15")&amp;""</f>
        <v/>
      </c>
      <c r="DW3" s="78" t="str">
        <f ca="1">INDIRECT("'"&amp;$I$2&amp;"'!C15")&amp;""</f>
        <v/>
      </c>
      <c r="DX3" s="78" t="str">
        <f ca="1">INDIRECT("'"&amp;$I$2&amp;"'!D15")&amp;""</f>
        <v/>
      </c>
      <c r="DY3" s="78">
        <f ca="1">INDIRECT("'"&amp;$I$2&amp;"'!E15")</f>
        <v>0</v>
      </c>
      <c r="DZ3" s="78">
        <f ca="1">INDIRECT("'"&amp;$I$2&amp;"'!F15")</f>
        <v>0</v>
      </c>
      <c r="EA3" s="78">
        <f ca="1">INDIRECT("'"&amp;$I$2&amp;"'!G15")</f>
        <v>0</v>
      </c>
      <c r="EB3" s="78">
        <f ca="1">INDIRECT("'"&amp;$I$2&amp;"'!H15")</f>
        <v>0</v>
      </c>
      <c r="EC3" s="78" t="str">
        <f ca="1">INDIRECT("'"&amp;$I$2&amp;"'!I15")&amp;""</f>
        <v/>
      </c>
      <c r="ED3" s="78">
        <f ca="1">INDIRECT("'"&amp;$I$2&amp;"'!J15")</f>
        <v>0</v>
      </c>
      <c r="EE3" s="78">
        <f ca="1">INDIRECT("'"&amp;$I$2&amp;"'!K15")</f>
        <v>0</v>
      </c>
      <c r="EF3" s="78" t="str">
        <f ca="1">INDIRECT("'"&amp;$I$2&amp;"'!L15")&amp;""</f>
        <v/>
      </c>
      <c r="EG3" s="78" t="str">
        <f ca="1">INDIRECT("'"&amp;$I$2&amp;"'!M15")&amp;""</f>
        <v>0</v>
      </c>
    </row>
    <row r="4" spans="1:137">
      <c r="A4" s="115">
        <f t="shared" ref="A4:A44" si="5">A3</f>
        <v>0</v>
      </c>
      <c r="B4" s="19" t="str">
        <f t="shared" ref="B4:B44" si="6">B3</f>
        <v/>
      </c>
      <c r="C4" s="19" t="e">
        <f t="shared" ref="C4:C44" si="7">C3</f>
        <v>#VALUE!</v>
      </c>
      <c r="D4" s="110"/>
      <c r="E4" s="110"/>
      <c r="F4" s="110"/>
      <c r="G4" s="110"/>
      <c r="H4" s="110"/>
      <c r="I4" s="110"/>
      <c r="J4" s="110"/>
      <c r="K4" s="110"/>
      <c r="L4" s="76" t="str">
        <f t="shared" ca="1" si="0"/>
        <v/>
      </c>
      <c r="M4" s="76" t="str">
        <f t="shared" ca="1" si="1"/>
        <v/>
      </c>
      <c r="N4" s="76" t="str">
        <f t="shared" ca="1" si="2"/>
        <v/>
      </c>
      <c r="O4" s="76" t="str">
        <f t="shared" ca="1" si="3"/>
        <v/>
      </c>
      <c r="P4" s="85">
        <f t="shared" ca="1" si="4"/>
        <v>0</v>
      </c>
      <c r="Q4" s="86" t="str">
        <f ca="1">INDIRECT(""&amp;$D$2&amp;"!A14")&amp;""</f>
        <v>3</v>
      </c>
      <c r="R4" s="86" t="str">
        <f ca="1">INDIRECT(""&amp;$D$2&amp;"!B14")&amp;""</f>
        <v/>
      </c>
      <c r="S4" s="86" t="str">
        <f ca="1">INDIRECT(""&amp;$D$2&amp;"!C14")</f>
        <v/>
      </c>
      <c r="T4" s="86" t="str">
        <f ca="1">INDIRECT(""&amp;$D$2&amp;"!D14")&amp;""</f>
        <v/>
      </c>
      <c r="U4" s="86" t="str">
        <f ca="1">INDIRECT(""&amp;$D$2&amp;"!E14")</f>
        <v>正しい登録Noを入力してください。</v>
      </c>
      <c r="V4" s="86">
        <f ca="1">INDIRECT(""&amp;$D$2&amp;"!F14")</f>
        <v>0</v>
      </c>
      <c r="W4" s="86" t="str">
        <f ca="1">INDIRECT(""&amp;$D$2&amp;"!G14")&amp;""</f>
        <v/>
      </c>
      <c r="X4" s="86">
        <f ca="1">INDIRECT(""&amp;$D$2&amp;"!H14")</f>
        <v>0</v>
      </c>
      <c r="Y4" s="86" t="str">
        <f ca="1">INDIRECT(""&amp;$D$2&amp;"!I14")&amp;""</f>
        <v/>
      </c>
      <c r="Z4" s="86" t="str">
        <f ca="1">INDIRECT(""&amp;$D$2&amp;"!J14")&amp;""</f>
        <v/>
      </c>
      <c r="AA4" s="86" t="str">
        <f ca="1">INDIRECT(""&amp;$D$2&amp;"!K14")&amp;""</f>
        <v>0</v>
      </c>
      <c r="AB4" s="86" t="str">
        <f ca="1">INDIRECT(""&amp;$D$2&amp;"!L14")&amp;""</f>
        <v/>
      </c>
      <c r="AC4" s="86" t="str">
        <f ca="1">INDIRECT(""&amp;$D$2&amp;"!M14")&amp;""</f>
        <v/>
      </c>
      <c r="AD4" s="86" t="str">
        <f ca="1">INDIRECT(""&amp;$D$2&amp;"!N14")&amp;""</f>
        <v>0</v>
      </c>
      <c r="AE4" s="86">
        <f ca="1">INDIRECT(""&amp;$D$2&amp;"!O14")</f>
        <v>0</v>
      </c>
      <c r="AF4" s="86">
        <f ca="1">INDIRECT(""&amp;$D$2&amp;"!P14")</f>
        <v>0</v>
      </c>
      <c r="AG4" s="86">
        <f ca="1">INDIRECT(""&amp;$D$2&amp;"!Q14")</f>
        <v>0</v>
      </c>
      <c r="AH4" s="86">
        <f ca="1">INDIRECT(""&amp;$D$2&amp;"!R14")</f>
        <v>0</v>
      </c>
      <c r="AI4" s="86">
        <f ca="1">INDIRECT(""&amp;$D$2&amp;"!S14")</f>
        <v>0</v>
      </c>
      <c r="AJ4" s="86">
        <f ca="1">INDIRECT(""&amp;$D$2&amp;"!T14")</f>
        <v>0</v>
      </c>
      <c r="AK4" s="86">
        <f ca="1">INDIRECT(""&amp;$D$2&amp;"!U14")</f>
        <v>0</v>
      </c>
      <c r="AL4" s="86" t="e">
        <f ca="1">INDIRECT(""&amp;$D$2&amp;"!V14")</f>
        <v>#NUM!</v>
      </c>
      <c r="AM4" s="86">
        <f ca="1">INDIRECT(""&amp;$D$2&amp;"!W14")</f>
        <v>45717</v>
      </c>
      <c r="AN4" s="86">
        <f ca="1">INDIRECT(""&amp;$D$2&amp;"!X14")</f>
        <v>31</v>
      </c>
      <c r="AO4" s="86">
        <f ca="1">INDIRECT(""&amp;$D$2&amp;"!Y14")</f>
        <v>-45685</v>
      </c>
      <c r="AP4" s="86">
        <f ca="1">INDIRECT(""&amp;$D$2&amp;"!Z14")</f>
        <v>0</v>
      </c>
      <c r="AQ4" s="86">
        <f ca="1">INDIRECT(""&amp;$D$2&amp;"!AA14")</f>
        <v>1</v>
      </c>
      <c r="AR4" s="86">
        <f ca="1">INDIRECT(""&amp;$D$2&amp;"!AB14")</f>
        <v>0</v>
      </c>
      <c r="AS4" s="86">
        <f ca="1">INDIRECT(""&amp;$D$2&amp;"!AC14")</f>
        <v>0</v>
      </c>
      <c r="AT4" s="86">
        <f ca="1">INDIRECT(""&amp;$D$2&amp;"!AD14")</f>
        <v>0</v>
      </c>
      <c r="AU4" s="86" t="str">
        <f ca="1">INDIRECT(""&amp;$D$2&amp;"!AE14")</f>
        <v/>
      </c>
      <c r="AV4" s="86" t="str">
        <f ca="1">INDIRECT(""&amp;$D$2&amp;"!AF14")</f>
        <v/>
      </c>
      <c r="AW4" s="86" t="str">
        <f ca="1">INDIRECT(""&amp;$D$2&amp;"!AG14")</f>
        <v/>
      </c>
      <c r="AX4" s="87" t="str">
        <f ca="1">INDIRECT(""&amp;$D$2&amp;"!A47")&amp;""</f>
        <v>3</v>
      </c>
      <c r="AY4" s="87" t="str">
        <f ca="1">INDIRECT(""&amp;$D$2&amp;"!B47")&amp;""</f>
        <v/>
      </c>
      <c r="AZ4" s="87" t="str">
        <f ca="1">INDIRECT(""&amp;$D$2&amp;"!C47")&amp;""</f>
        <v/>
      </c>
      <c r="BA4" s="87">
        <f ca="1">INDIRECT(""&amp;$D$2&amp;"!E47")</f>
        <v>0</v>
      </c>
      <c r="BB4" s="87">
        <f ca="1">INDIRECT(""&amp;$D$2&amp;"!F47")</f>
        <v>0</v>
      </c>
      <c r="BC4" s="87" t="str">
        <f ca="1">INDIRECT(""&amp;$D$2&amp;"!G47")&amp;""</f>
        <v/>
      </c>
      <c r="BD4" s="87">
        <f ca="1">INDIRECT(""&amp;$D$2&amp;"!H47")</f>
        <v>0</v>
      </c>
      <c r="BE4" s="87" t="str">
        <f ca="1">INDIRECT(""&amp;$D$2&amp;"!I47")&amp;""</f>
        <v/>
      </c>
      <c r="BF4" s="87" t="str">
        <f ca="1">INDIRECT(""&amp;$D$2&amp;"!J47")&amp;""</f>
        <v/>
      </c>
      <c r="BG4" s="87" t="str">
        <f ca="1">INDIRECT(""&amp;$D$2&amp;"!K47")&amp;""</f>
        <v>0</v>
      </c>
      <c r="BH4" s="87" t="str">
        <f ca="1">INDIRECT(""&amp;$D$2&amp;"!L47")&amp;""</f>
        <v/>
      </c>
      <c r="BI4" s="87" t="str">
        <f ca="1">INDIRECT(""&amp;$D$2&amp;"!M47")&amp;""</f>
        <v/>
      </c>
      <c r="BJ4" s="87" t="str">
        <f ca="1">INDIRECT(""&amp;$D$2&amp;"!N47")&amp;""</f>
        <v>0</v>
      </c>
      <c r="BK4" s="87">
        <f ca="1">INDIRECT(""&amp;$D$2&amp;"!O47")</f>
        <v>0</v>
      </c>
      <c r="BL4" s="87">
        <f ca="1">INDIRECT(""&amp;$D$2&amp;"!P47")</f>
        <v>0</v>
      </c>
      <c r="BM4" s="87">
        <f ca="1">INDIRECT(""&amp;$D$2&amp;"!Q47")</f>
        <v>0</v>
      </c>
      <c r="BN4" s="87">
        <f ca="1">INDIRECT(""&amp;$D$2&amp;"!R47")</f>
        <v>0</v>
      </c>
      <c r="BO4" s="87">
        <f ca="1">INDIRECT(""&amp;$D$2&amp;"!S47")</f>
        <v>0</v>
      </c>
      <c r="BP4" s="87">
        <f ca="1">INDIRECT(""&amp;$D$2&amp;"!T47")</f>
        <v>0</v>
      </c>
      <c r="BQ4" s="87">
        <f ca="1">INDIRECT(""&amp;$D$2&amp;"!U47")</f>
        <v>0</v>
      </c>
      <c r="BR4" s="87" t="e">
        <f ca="1">INDIRECT(""&amp;$D$2&amp;"!V47")</f>
        <v>#NUM!</v>
      </c>
      <c r="BS4" s="87">
        <f ca="1">INDIRECT(""&amp;$D$2&amp;"!W47")</f>
        <v>45717</v>
      </c>
      <c r="BT4" s="87">
        <f ca="1">INDIRECT(""&amp;$D$2&amp;"!X47")</f>
        <v>31</v>
      </c>
      <c r="BU4" s="87">
        <f ca="1">INDIRECT(""&amp;$D$2&amp;"!Y47")</f>
        <v>-45685</v>
      </c>
      <c r="BV4" s="87">
        <f ca="1">INDIRECT(""&amp;$D$2&amp;"!Z47")</f>
        <v>0</v>
      </c>
      <c r="BW4" s="87">
        <f ca="1">INDIRECT(""&amp;$D$2&amp;"!AA47")</f>
        <v>1</v>
      </c>
      <c r="BX4" s="87">
        <f ca="1">INDIRECT(""&amp;$D$2&amp;"!AB47")</f>
        <v>0</v>
      </c>
      <c r="BY4" s="87">
        <f ca="1">INDIRECT(""&amp;$D$2&amp;"!AC47")</f>
        <v>0</v>
      </c>
      <c r="BZ4" s="87">
        <f ca="1">INDIRECT(""&amp;$D$2&amp;"!AD47")</f>
        <v>0</v>
      </c>
      <c r="CA4" s="87" t="str">
        <f ca="1">INDIRECT(""&amp;$D$2&amp;"!AE47")</f>
        <v/>
      </c>
      <c r="CB4" s="87" t="str">
        <f ca="1">INDIRECT(""&amp;$D$2&amp;"!AF47")</f>
        <v/>
      </c>
      <c r="CC4" s="88" t="str">
        <f ca="1">INDIRECT(""&amp;$D$2&amp;"!AG47")</f>
        <v/>
      </c>
      <c r="CD4" s="89" t="str">
        <f ca="1">INDIRECT(""&amp;$E$2&amp;"!B14")&amp;""</f>
        <v/>
      </c>
      <c r="CE4" s="89" t="str">
        <f ca="1">INDIRECT(""&amp;$E$2&amp;"!C14")&amp;""</f>
        <v/>
      </c>
      <c r="CF4" s="89">
        <f ca="1">INDIRECT(""&amp;$E$2&amp;"!E14")</f>
        <v>0</v>
      </c>
      <c r="CG4" s="89">
        <f ca="1">INDIRECT(""&amp;$E$2&amp;"!F14")</f>
        <v>0</v>
      </c>
      <c r="CH4" s="89" t="str">
        <f ca="1">INDIRECT(""&amp;$E$2&amp;"!G14")&amp;""</f>
        <v/>
      </c>
      <c r="CI4" s="89" t="str">
        <f ca="1">INDIRECT(""&amp;$E$2&amp;"!H14")&amp;""</f>
        <v/>
      </c>
      <c r="CJ4" s="89">
        <f ca="1">INDIRECT(""&amp;$E$2&amp;"!I14")</f>
        <v>0</v>
      </c>
      <c r="CK4" s="89" t="str">
        <f ca="1">INDIRECT(""&amp;$E$2&amp;"!J14")&amp;""</f>
        <v/>
      </c>
      <c r="CL4" s="89" t="str">
        <f ca="1">INDIRECT(""&amp;$E$2&amp;"!K14")&amp;""</f>
        <v/>
      </c>
      <c r="CM4" s="89" t="str">
        <f ca="1">INDIRECT(""&amp;$E$2&amp;"!L14")&amp;""</f>
        <v/>
      </c>
      <c r="CN4" s="89">
        <f ca="1">INDIRECT(""&amp;$E$2&amp;"!M14")</f>
        <v>0</v>
      </c>
      <c r="CO4" s="89">
        <f ca="1">INDIRECT(""&amp;$E$2&amp;"!N14")</f>
        <v>0</v>
      </c>
      <c r="CP4" s="89">
        <f ca="1">INDIRECT(""&amp;$E$2&amp;"!O14")</f>
        <v>0</v>
      </c>
      <c r="CQ4" s="90" t="str">
        <f ca="1">INDIRECT(""&amp;$E$2&amp;"!P14")&amp;""</f>
        <v/>
      </c>
      <c r="CR4" s="92" t="str">
        <f ca="1">INDIRECT("'"&amp;$F$2&amp;"'!B14")&amp;""</f>
        <v/>
      </c>
      <c r="CS4" s="92" t="str">
        <f ca="1">INDIRECT("'"&amp;$F$2&amp;"'!C14")&amp;""</f>
        <v/>
      </c>
      <c r="CT4" s="92">
        <f ca="1">INDIRECT("'"&amp;$F$2&amp;"'!D14")</f>
        <v>0</v>
      </c>
      <c r="CU4" s="92" t="str">
        <f ca="1">INDIRECT("'"&amp;$F$2&amp;"'!E14")&amp;""</f>
        <v/>
      </c>
      <c r="CV4" s="92" t="str">
        <f ca="1">INDIRECT("'"&amp;$F$2&amp;"'!F14")&amp;""</f>
        <v/>
      </c>
      <c r="CW4" s="92" t="str">
        <f ca="1">INDIRECT("'"&amp;$F$2&amp;"'!G14")&amp;""</f>
        <v/>
      </c>
      <c r="CX4" s="92" t="str">
        <f ca="1">INDIRECT("'"&amp;$F$2&amp;"'!H14")&amp;""</f>
        <v/>
      </c>
      <c r="CY4" s="92" t="str">
        <f ca="1">INDIRECT("'"&amp;$F$2&amp;"'!I14")&amp;""</f>
        <v/>
      </c>
      <c r="CZ4" s="91" t="str">
        <f ca="1">INDIRECT("'"&amp;$G$2&amp;"'!B14")&amp;""</f>
        <v/>
      </c>
      <c r="DA4" s="84" t="str">
        <f ca="1">INDIRECT("'"&amp;$G$2&amp;"'!C14")&amp;""</f>
        <v/>
      </c>
      <c r="DB4" s="84">
        <f ca="1">INDIRECT("'"&amp;$G$2&amp;"'!D14")</f>
        <v>0</v>
      </c>
      <c r="DC4" s="84" t="str">
        <f ca="1">INDIRECT("'"&amp;$G$2&amp;"'!E14")&amp;""</f>
        <v/>
      </c>
      <c r="DD4" s="84" t="str">
        <f ca="1">INDIRECT("'"&amp;$G$2&amp;"'!H14")&amp;""</f>
        <v/>
      </c>
      <c r="DE4" s="84" t="str">
        <f ca="1">INDIRECT("'"&amp;$G$2&amp;"'!I14")&amp;""</f>
        <v/>
      </c>
      <c r="DF4" s="84">
        <f ca="1">INDIRECT("'"&amp;$G$2&amp;"'!J14")</f>
        <v>0</v>
      </c>
      <c r="DG4" s="84">
        <f ca="1">INDIRECT("'"&amp;$G$2&amp;"'!K14")</f>
        <v>0</v>
      </c>
      <c r="DH4" s="84">
        <f ca="1">INDIRECT("'"&amp;$G$2&amp;"'!L14")</f>
        <v>0</v>
      </c>
      <c r="DI4" s="84" t="str">
        <f ca="1">INDIRECT("'"&amp;$G$2&amp;"'!M14")&amp;""</f>
        <v/>
      </c>
      <c r="DJ4" s="81" t="str">
        <f ca="1">INDIRECT("'"&amp;$H$2&amp;"'!B16")&amp;""</f>
        <v/>
      </c>
      <c r="DK4" s="81" t="str">
        <f ca="1">INDIRECT("'"&amp;$H$2&amp;"'!C16")&amp;""</f>
        <v/>
      </c>
      <c r="DL4" s="81" t="str">
        <f ca="1">INDIRECT("'"&amp;$H$2&amp;"'!D16")&amp;""</f>
        <v/>
      </c>
      <c r="DM4" s="81" t="str">
        <f ca="1">INDIRECT("'"&amp;$H$2&amp;"'!E16")&amp;""</f>
        <v/>
      </c>
      <c r="DN4" s="81" t="str">
        <f ca="1">INDIRECT("'"&amp;$H$2&amp;"'!F16")&amp;""</f>
        <v/>
      </c>
      <c r="DO4" s="81">
        <f ca="1">INDIRECT("'"&amp;$H$2&amp;"'!G16")</f>
        <v>0</v>
      </c>
      <c r="DP4" s="81">
        <f ca="1">INDIRECT("'"&amp;$H$2&amp;"'!H16")</f>
        <v>0</v>
      </c>
      <c r="DQ4" s="81" t="str">
        <f ca="1">INDIRECT("'"&amp;$H$2&amp;"'!I16")&amp;""</f>
        <v/>
      </c>
      <c r="DR4" s="81">
        <f ca="1">INDIRECT("'"&amp;$H$2&amp;"'!J16")</f>
        <v>0</v>
      </c>
      <c r="DS4" s="81">
        <f ca="1">INDIRECT("'"&amp;$H$2&amp;"'!K16")</f>
        <v>0</v>
      </c>
      <c r="DT4" s="81" t="str">
        <f ca="1">INDIRECT("'"&amp;$H$2&amp;"'!L16")&amp;""</f>
        <v/>
      </c>
      <c r="DU4" s="81" t="str">
        <f ca="1">INDIRECT("'"&amp;$H$2&amp;"'!M16")&amp;""</f>
        <v>0</v>
      </c>
      <c r="DV4" s="78" t="str">
        <f ca="1">INDIRECT("'"&amp;$I$2&amp;"'!B16")&amp;""</f>
        <v/>
      </c>
      <c r="DW4" s="78" t="str">
        <f ca="1">INDIRECT("'"&amp;$I$2&amp;"'!C16")&amp;""</f>
        <v/>
      </c>
      <c r="DX4" s="78" t="str">
        <f ca="1">INDIRECT("'"&amp;$I$2&amp;"'!D16")&amp;""</f>
        <v/>
      </c>
      <c r="DY4" s="78">
        <f ca="1">INDIRECT("'"&amp;$I$2&amp;"'!E16")</f>
        <v>0</v>
      </c>
      <c r="DZ4" s="78">
        <f ca="1">INDIRECT("'"&amp;$I$2&amp;"'!F16")</f>
        <v>0</v>
      </c>
      <c r="EA4" s="78">
        <f ca="1">INDIRECT("'"&amp;$I$2&amp;"'!G16")</f>
        <v>0</v>
      </c>
      <c r="EB4" s="78">
        <f ca="1">INDIRECT("'"&amp;$I$2&amp;"'!H16")</f>
        <v>0</v>
      </c>
      <c r="EC4" s="78" t="str">
        <f ca="1">INDIRECT("'"&amp;$I$2&amp;"'!I16")&amp;""</f>
        <v/>
      </c>
      <c r="ED4" s="78">
        <f ca="1">INDIRECT("'"&amp;$I$2&amp;"'!J16")</f>
        <v>0</v>
      </c>
      <c r="EE4" s="78">
        <f ca="1">INDIRECT("'"&amp;$I$2&amp;"'!K16")</f>
        <v>0</v>
      </c>
      <c r="EF4" s="78" t="str">
        <f ca="1">INDIRECT("'"&amp;$I$2&amp;"'!L16")&amp;""</f>
        <v/>
      </c>
      <c r="EG4" s="78" t="str">
        <f ca="1">INDIRECT("'"&amp;$I$2&amp;"'!M16")&amp;""</f>
        <v>0</v>
      </c>
    </row>
    <row r="5" spans="1:137">
      <c r="A5" s="115">
        <f t="shared" si="5"/>
        <v>0</v>
      </c>
      <c r="B5" s="19" t="str">
        <f t="shared" si="6"/>
        <v/>
      </c>
      <c r="C5" s="19" t="e">
        <f t="shared" si="7"/>
        <v>#VALUE!</v>
      </c>
      <c r="D5" s="110"/>
      <c r="E5" s="110"/>
      <c r="F5" s="110"/>
      <c r="G5" s="110"/>
      <c r="H5" s="110"/>
      <c r="I5" s="110"/>
      <c r="J5" s="110"/>
      <c r="K5" s="110"/>
      <c r="L5" s="76" t="str">
        <f t="shared" ca="1" si="0"/>
        <v/>
      </c>
      <c r="M5" s="76" t="str">
        <f t="shared" ca="1" si="1"/>
        <v/>
      </c>
      <c r="N5" s="76" t="str">
        <f t="shared" ca="1" si="2"/>
        <v/>
      </c>
      <c r="O5" s="76" t="str">
        <f t="shared" ca="1" si="3"/>
        <v/>
      </c>
      <c r="P5" s="85">
        <f t="shared" ca="1" si="4"/>
        <v>0</v>
      </c>
      <c r="Q5" s="86" t="str">
        <f ca="1">INDIRECT(""&amp;$D$2&amp;"!A15")&amp;""</f>
        <v>4</v>
      </c>
      <c r="R5" s="86" t="str">
        <f ca="1">INDIRECT(""&amp;$D$2&amp;"!B15")&amp;""</f>
        <v/>
      </c>
      <c r="S5" s="86" t="str">
        <f ca="1">INDIRECT(""&amp;$D$2&amp;"!C15")</f>
        <v/>
      </c>
      <c r="T5" s="86" t="str">
        <f ca="1">INDIRECT(""&amp;$D$2&amp;"!D15")&amp;""</f>
        <v/>
      </c>
      <c r="U5" s="86" t="str">
        <f ca="1">INDIRECT(""&amp;$D$2&amp;"!E15")</f>
        <v>正しい登録Noを入力してください。</v>
      </c>
      <c r="V5" s="86">
        <f ca="1">INDIRECT(""&amp;$D$2&amp;"!F15")</f>
        <v>0</v>
      </c>
      <c r="W5" s="86" t="str">
        <f ca="1">INDIRECT(""&amp;$D$2&amp;"!G15")&amp;""</f>
        <v/>
      </c>
      <c r="X5" s="86">
        <f ca="1">INDIRECT(""&amp;$D$2&amp;"!H15")</f>
        <v>0</v>
      </c>
      <c r="Y5" s="86" t="str">
        <f ca="1">INDIRECT(""&amp;$D$2&amp;"!I15")&amp;""</f>
        <v/>
      </c>
      <c r="Z5" s="86" t="str">
        <f ca="1">INDIRECT(""&amp;$D$2&amp;"!J15")&amp;""</f>
        <v/>
      </c>
      <c r="AA5" s="86" t="str">
        <f ca="1">INDIRECT(""&amp;$D$2&amp;"!K15")&amp;""</f>
        <v>0</v>
      </c>
      <c r="AB5" s="86" t="str">
        <f ca="1">INDIRECT(""&amp;$D$2&amp;"!L15")&amp;""</f>
        <v/>
      </c>
      <c r="AC5" s="86" t="str">
        <f ca="1">INDIRECT(""&amp;$D$2&amp;"!M15")&amp;""</f>
        <v/>
      </c>
      <c r="AD5" s="86" t="str">
        <f ca="1">INDIRECT(""&amp;$D$2&amp;"!N15")&amp;""</f>
        <v>0</v>
      </c>
      <c r="AE5" s="86">
        <f ca="1">INDIRECT(""&amp;$D$2&amp;"!O15")</f>
        <v>0</v>
      </c>
      <c r="AF5" s="86">
        <f ca="1">INDIRECT(""&amp;$D$2&amp;"!P15")</f>
        <v>0</v>
      </c>
      <c r="AG5" s="86">
        <f ca="1">INDIRECT(""&amp;$D$2&amp;"!Q15")</f>
        <v>0</v>
      </c>
      <c r="AH5" s="86">
        <f ca="1">INDIRECT(""&amp;$D$2&amp;"!R15")</f>
        <v>0</v>
      </c>
      <c r="AI5" s="86">
        <f ca="1">INDIRECT(""&amp;$D$2&amp;"!S15")</f>
        <v>0</v>
      </c>
      <c r="AJ5" s="86">
        <f ca="1">INDIRECT(""&amp;$D$2&amp;"!T15")</f>
        <v>0</v>
      </c>
      <c r="AK5" s="86">
        <f ca="1">INDIRECT(""&amp;$D$2&amp;"!U15")</f>
        <v>0</v>
      </c>
      <c r="AL5" s="86" t="e">
        <f ca="1">INDIRECT(""&amp;$D$2&amp;"!V15")</f>
        <v>#NUM!</v>
      </c>
      <c r="AM5" s="86">
        <f ca="1">INDIRECT(""&amp;$D$2&amp;"!W15")</f>
        <v>45717</v>
      </c>
      <c r="AN5" s="86">
        <f ca="1">INDIRECT(""&amp;$D$2&amp;"!X15")</f>
        <v>31</v>
      </c>
      <c r="AO5" s="86">
        <f ca="1">INDIRECT(""&amp;$D$2&amp;"!Y15")</f>
        <v>-45685</v>
      </c>
      <c r="AP5" s="86">
        <f ca="1">INDIRECT(""&amp;$D$2&amp;"!Z15")</f>
        <v>0</v>
      </c>
      <c r="AQ5" s="86">
        <f ca="1">INDIRECT(""&amp;$D$2&amp;"!AA15")</f>
        <v>1</v>
      </c>
      <c r="AR5" s="86">
        <f ca="1">INDIRECT(""&amp;$D$2&amp;"!AB15")</f>
        <v>0</v>
      </c>
      <c r="AS5" s="86">
        <f ca="1">INDIRECT(""&amp;$D$2&amp;"!AC15")</f>
        <v>0</v>
      </c>
      <c r="AT5" s="86">
        <f ca="1">INDIRECT(""&amp;$D$2&amp;"!AD15")</f>
        <v>0</v>
      </c>
      <c r="AU5" s="86" t="str">
        <f ca="1">INDIRECT(""&amp;$D$2&amp;"!AE15")</f>
        <v/>
      </c>
      <c r="AV5" s="86" t="str">
        <f ca="1">INDIRECT(""&amp;$D$2&amp;"!AF15")</f>
        <v/>
      </c>
      <c r="AW5" s="86" t="str">
        <f ca="1">INDIRECT(""&amp;$D$2&amp;"!AG15")</f>
        <v/>
      </c>
      <c r="AX5" s="87" t="str">
        <f ca="1">INDIRECT(""&amp;$D$2&amp;"!A48")&amp;""</f>
        <v>4</v>
      </c>
      <c r="AY5" s="87" t="str">
        <f ca="1">INDIRECT(""&amp;$D$2&amp;"!B48")&amp;""</f>
        <v/>
      </c>
      <c r="AZ5" s="87" t="str">
        <f ca="1">INDIRECT(""&amp;$D$2&amp;"!C48")&amp;""</f>
        <v/>
      </c>
      <c r="BA5" s="87">
        <f ca="1">INDIRECT(""&amp;$D$2&amp;"!E48")</f>
        <v>0</v>
      </c>
      <c r="BB5" s="87">
        <f ca="1">INDIRECT(""&amp;$D$2&amp;"!F48")</f>
        <v>0</v>
      </c>
      <c r="BC5" s="87" t="str">
        <f ca="1">INDIRECT(""&amp;$D$2&amp;"!G48")&amp;""</f>
        <v/>
      </c>
      <c r="BD5" s="87">
        <f ca="1">INDIRECT(""&amp;$D$2&amp;"!H48")</f>
        <v>0</v>
      </c>
      <c r="BE5" s="87" t="str">
        <f ca="1">INDIRECT(""&amp;$D$2&amp;"!I48")&amp;""</f>
        <v/>
      </c>
      <c r="BF5" s="87" t="str">
        <f ca="1">INDIRECT(""&amp;$D$2&amp;"!J48")&amp;""</f>
        <v/>
      </c>
      <c r="BG5" s="87" t="str">
        <f ca="1">INDIRECT(""&amp;$D$2&amp;"!K48")&amp;""</f>
        <v>0</v>
      </c>
      <c r="BH5" s="87" t="str">
        <f ca="1">INDIRECT(""&amp;$D$2&amp;"!L48")&amp;""</f>
        <v/>
      </c>
      <c r="BI5" s="87" t="str">
        <f ca="1">INDIRECT(""&amp;$D$2&amp;"!M48")&amp;""</f>
        <v/>
      </c>
      <c r="BJ5" s="87" t="str">
        <f ca="1">INDIRECT(""&amp;$D$2&amp;"!N48")&amp;""</f>
        <v>0</v>
      </c>
      <c r="BK5" s="87">
        <f ca="1">INDIRECT(""&amp;$D$2&amp;"!O48")</f>
        <v>0</v>
      </c>
      <c r="BL5" s="87">
        <f ca="1">INDIRECT(""&amp;$D$2&amp;"!P48")</f>
        <v>0</v>
      </c>
      <c r="BM5" s="87">
        <f ca="1">INDIRECT(""&amp;$D$2&amp;"!Q48")</f>
        <v>0</v>
      </c>
      <c r="BN5" s="87">
        <f ca="1">INDIRECT(""&amp;$D$2&amp;"!R48")</f>
        <v>0</v>
      </c>
      <c r="BO5" s="87">
        <f ca="1">INDIRECT(""&amp;$D$2&amp;"!S48")</f>
        <v>0</v>
      </c>
      <c r="BP5" s="87">
        <f ca="1">INDIRECT(""&amp;$D$2&amp;"!T48")</f>
        <v>0</v>
      </c>
      <c r="BQ5" s="87">
        <f ca="1">INDIRECT(""&amp;$D$2&amp;"!U48")</f>
        <v>0</v>
      </c>
      <c r="BR5" s="87" t="e">
        <f ca="1">INDIRECT(""&amp;$D$2&amp;"!V48")</f>
        <v>#NUM!</v>
      </c>
      <c r="BS5" s="87">
        <f ca="1">INDIRECT(""&amp;$D$2&amp;"!W48")</f>
        <v>45717</v>
      </c>
      <c r="BT5" s="87">
        <f ca="1">INDIRECT(""&amp;$D$2&amp;"!X48")</f>
        <v>31</v>
      </c>
      <c r="BU5" s="87">
        <f ca="1">INDIRECT(""&amp;$D$2&amp;"!Y48")</f>
        <v>-45685</v>
      </c>
      <c r="BV5" s="87">
        <f ca="1">INDIRECT(""&amp;$D$2&amp;"!Z48")</f>
        <v>0</v>
      </c>
      <c r="BW5" s="87">
        <f ca="1">INDIRECT(""&amp;$D$2&amp;"!AA48")</f>
        <v>1</v>
      </c>
      <c r="BX5" s="87">
        <f ca="1">INDIRECT(""&amp;$D$2&amp;"!AB48")</f>
        <v>0</v>
      </c>
      <c r="BY5" s="87">
        <f ca="1">INDIRECT(""&amp;$D$2&amp;"!AC48")</f>
        <v>0</v>
      </c>
      <c r="BZ5" s="87">
        <f ca="1">INDIRECT(""&amp;$D$2&amp;"!AD48")</f>
        <v>0</v>
      </c>
      <c r="CA5" s="87" t="str">
        <f ca="1">INDIRECT(""&amp;$D$2&amp;"!AE48")</f>
        <v/>
      </c>
      <c r="CB5" s="87" t="str">
        <f ca="1">INDIRECT(""&amp;$D$2&amp;"!AF48")</f>
        <v/>
      </c>
      <c r="CC5" s="88" t="str">
        <f ca="1">INDIRECT(""&amp;$D$2&amp;"!AG48")</f>
        <v/>
      </c>
      <c r="CD5" s="89" t="str">
        <f ca="1">INDIRECT(""&amp;$E$2&amp;"!B15")&amp;""</f>
        <v/>
      </c>
      <c r="CE5" s="89" t="str">
        <f ca="1">INDIRECT(""&amp;$E$2&amp;"!C15")&amp;""</f>
        <v/>
      </c>
      <c r="CF5" s="89">
        <f ca="1">INDIRECT(""&amp;$E$2&amp;"!E15")</f>
        <v>0</v>
      </c>
      <c r="CG5" s="89">
        <f ca="1">INDIRECT(""&amp;$E$2&amp;"!F15")</f>
        <v>0</v>
      </c>
      <c r="CH5" s="89" t="str">
        <f ca="1">INDIRECT(""&amp;$E$2&amp;"!G15")&amp;""</f>
        <v/>
      </c>
      <c r="CI5" s="89" t="str">
        <f ca="1">INDIRECT(""&amp;$E$2&amp;"!H15")&amp;""</f>
        <v/>
      </c>
      <c r="CJ5" s="89">
        <f ca="1">INDIRECT(""&amp;$E$2&amp;"!I15")</f>
        <v>0</v>
      </c>
      <c r="CK5" s="89" t="str">
        <f ca="1">INDIRECT(""&amp;$E$2&amp;"!J15")&amp;""</f>
        <v/>
      </c>
      <c r="CL5" s="89" t="str">
        <f ca="1">INDIRECT(""&amp;$E$2&amp;"!K15")&amp;""</f>
        <v/>
      </c>
      <c r="CM5" s="89" t="str">
        <f ca="1">INDIRECT(""&amp;$E$2&amp;"!L15")&amp;""</f>
        <v/>
      </c>
      <c r="CN5" s="89">
        <f ca="1">INDIRECT(""&amp;$E$2&amp;"!M15")</f>
        <v>0</v>
      </c>
      <c r="CO5" s="89">
        <f ca="1">INDIRECT(""&amp;$E$2&amp;"!N15")</f>
        <v>0</v>
      </c>
      <c r="CP5" s="89">
        <f ca="1">INDIRECT(""&amp;$E$2&amp;"!O15")</f>
        <v>0</v>
      </c>
      <c r="CQ5" s="90" t="str">
        <f ca="1">INDIRECT(""&amp;$E$2&amp;"!P15")&amp;""</f>
        <v/>
      </c>
      <c r="CR5" s="92" t="str">
        <f ca="1">INDIRECT("'"&amp;$F$2&amp;"'!B15")&amp;""</f>
        <v/>
      </c>
      <c r="CS5" s="92" t="str">
        <f ca="1">INDIRECT("'"&amp;$F$2&amp;"'!C15")&amp;""</f>
        <v/>
      </c>
      <c r="CT5" s="92">
        <f ca="1">INDIRECT("'"&amp;$F$2&amp;"'!D15")</f>
        <v>0</v>
      </c>
      <c r="CU5" s="92" t="str">
        <f ca="1">INDIRECT("'"&amp;$F$2&amp;"'!E15")&amp;""</f>
        <v/>
      </c>
      <c r="CV5" s="92" t="str">
        <f ca="1">INDIRECT("'"&amp;$F$2&amp;"'!F15")&amp;""</f>
        <v/>
      </c>
      <c r="CW5" s="92" t="str">
        <f ca="1">INDIRECT("'"&amp;$F$2&amp;"'!G15")&amp;""</f>
        <v/>
      </c>
      <c r="CX5" s="92" t="str">
        <f ca="1">INDIRECT("'"&amp;$F$2&amp;"'!H15")&amp;""</f>
        <v/>
      </c>
      <c r="CY5" s="92" t="str">
        <f ca="1">INDIRECT("'"&amp;$F$2&amp;"'!I15")&amp;""</f>
        <v/>
      </c>
      <c r="CZ5" s="91" t="str">
        <f ca="1">INDIRECT("'"&amp;$G$2&amp;"'!B15")&amp;""</f>
        <v/>
      </c>
      <c r="DA5" s="84" t="str">
        <f ca="1">INDIRECT("'"&amp;$G$2&amp;"'!C15")&amp;""</f>
        <v/>
      </c>
      <c r="DB5" s="84">
        <f ca="1">INDIRECT("'"&amp;$G$2&amp;"'!D15")</f>
        <v>0</v>
      </c>
      <c r="DC5" s="84" t="str">
        <f ca="1">INDIRECT("'"&amp;$G$2&amp;"'!E15")&amp;""</f>
        <v/>
      </c>
      <c r="DD5" s="84" t="str">
        <f ca="1">INDIRECT("'"&amp;$G$2&amp;"'!H15")&amp;""</f>
        <v/>
      </c>
      <c r="DE5" s="84" t="str">
        <f ca="1">INDIRECT("'"&amp;$G$2&amp;"'!I15")&amp;""</f>
        <v/>
      </c>
      <c r="DF5" s="84">
        <f ca="1">INDIRECT("'"&amp;$G$2&amp;"'!J15")</f>
        <v>0</v>
      </c>
      <c r="DG5" s="84">
        <f ca="1">INDIRECT("'"&amp;$G$2&amp;"'!K15")</f>
        <v>0</v>
      </c>
      <c r="DH5" s="84">
        <f ca="1">INDIRECT("'"&amp;$G$2&amp;"'!L15")</f>
        <v>0</v>
      </c>
      <c r="DI5" s="84" t="str">
        <f ca="1">INDIRECT("'"&amp;$G$2&amp;"'!M15")&amp;""</f>
        <v/>
      </c>
      <c r="DJ5" s="82" t="str">
        <f ca="1">INDIRECT("'"&amp;$H$2&amp;"'!B22")&amp;""</f>
        <v/>
      </c>
      <c r="DK5" s="82" t="str">
        <f ca="1">INDIRECT("'"&amp;$H$2&amp;"'!C22")&amp;""</f>
        <v/>
      </c>
      <c r="DL5" s="82" t="str">
        <f ca="1">INDIRECT("'"&amp;$H$2&amp;"'!D22")&amp;""</f>
        <v/>
      </c>
      <c r="DM5" s="82" t="str">
        <f ca="1">INDIRECT("'"&amp;$H$2&amp;"'!E22")&amp;""</f>
        <v/>
      </c>
      <c r="DN5" s="82" t="str">
        <f ca="1">INDIRECT("'"&amp;$H$2&amp;"'!F22")&amp;""</f>
        <v/>
      </c>
      <c r="DO5" s="82">
        <f ca="1">INDIRECT("'"&amp;$H$2&amp;"'!G22")</f>
        <v>0</v>
      </c>
      <c r="DP5" s="82">
        <f ca="1">INDIRECT("'"&amp;$H$2&amp;"'!H22")</f>
        <v>0</v>
      </c>
      <c r="DQ5" s="82" t="str">
        <f ca="1">INDIRECT("'"&amp;$H$2&amp;"'!I22")&amp;""</f>
        <v/>
      </c>
      <c r="DR5" s="82">
        <f ca="1">INDIRECT("'"&amp;$H$2&amp;"'!J22")</f>
        <v>0</v>
      </c>
      <c r="DS5" s="82">
        <f ca="1">INDIRECT("'"&amp;$H$2&amp;"'!K22")</f>
        <v>0</v>
      </c>
      <c r="DT5" s="82" t="str">
        <f ca="1">INDIRECT("'"&amp;$H$2&amp;"'!L22")&amp;""</f>
        <v/>
      </c>
      <c r="DU5" s="82" t="str">
        <f ca="1">INDIRECT("'"&amp;$H$2&amp;"'!M22")&amp;""</f>
        <v>0</v>
      </c>
      <c r="DV5" s="79" t="str">
        <f ca="1">INDIRECT("'"&amp;$I$2&amp;"'!B21")&amp;""</f>
        <v/>
      </c>
      <c r="DW5" s="79" t="str">
        <f ca="1">INDIRECT("'"&amp;$I$2&amp;"'!C21")&amp;""</f>
        <v/>
      </c>
      <c r="DX5" s="79" t="str">
        <f ca="1">INDIRECT("'"&amp;$I$2&amp;"'!D21")&amp;""</f>
        <v/>
      </c>
      <c r="DY5" s="79">
        <f ca="1">INDIRECT("'"&amp;$I$2&amp;"'!E21")</f>
        <v>0</v>
      </c>
      <c r="DZ5" s="79">
        <f ca="1">INDIRECT("'"&amp;$I$2&amp;"'!F21")</f>
        <v>0</v>
      </c>
      <c r="EA5" s="79">
        <f ca="1">INDIRECT("'"&amp;$I$2&amp;"'!G21")</f>
        <v>0</v>
      </c>
      <c r="EB5" s="79">
        <f ca="1">INDIRECT("'"&amp;$I$2&amp;"'!H21")</f>
        <v>0</v>
      </c>
      <c r="EC5" s="79" t="str">
        <f ca="1">INDIRECT("'"&amp;$I$2&amp;"'!I21")&amp;""</f>
        <v/>
      </c>
      <c r="ED5" s="79">
        <f ca="1">INDIRECT("'"&amp;$I$2&amp;"'!J21")</f>
        <v>0</v>
      </c>
      <c r="EE5" s="79">
        <f ca="1">INDIRECT("'"&amp;$I$2&amp;"'!K21")</f>
        <v>0</v>
      </c>
      <c r="EF5" s="79" t="str">
        <f ca="1">INDIRECT("'"&amp;$I$2&amp;"'!L21")&amp;""</f>
        <v/>
      </c>
      <c r="EG5" s="79" t="str">
        <f ca="1">INDIRECT("'"&amp;$I$2&amp;"'!M21")&amp;""</f>
        <v>0</v>
      </c>
    </row>
    <row r="6" spans="1:137">
      <c r="A6" s="115">
        <f t="shared" si="5"/>
        <v>0</v>
      </c>
      <c r="B6" s="19" t="str">
        <f t="shared" si="6"/>
        <v/>
      </c>
      <c r="C6" s="19" t="e">
        <f t="shared" si="7"/>
        <v>#VALUE!</v>
      </c>
      <c r="D6" s="110"/>
      <c r="E6" s="110"/>
      <c r="F6" s="110"/>
      <c r="G6" s="110"/>
      <c r="H6" s="110"/>
      <c r="I6" s="110"/>
      <c r="J6" s="110"/>
      <c r="K6" s="110"/>
      <c r="L6" s="76" t="str">
        <f t="shared" ca="1" si="0"/>
        <v/>
      </c>
      <c r="M6" s="76" t="str">
        <f t="shared" ca="1" si="1"/>
        <v/>
      </c>
      <c r="N6" s="76" t="str">
        <f t="shared" ca="1" si="2"/>
        <v/>
      </c>
      <c r="O6" s="76" t="str">
        <f t="shared" ca="1" si="3"/>
        <v/>
      </c>
      <c r="P6" s="85">
        <f t="shared" ca="1" si="4"/>
        <v>0</v>
      </c>
      <c r="Q6" s="86" t="str">
        <f ca="1">INDIRECT(""&amp;$D$2&amp;"!A16")&amp;""</f>
        <v>5</v>
      </c>
      <c r="R6" s="86" t="str">
        <f ca="1">INDIRECT(""&amp;$D$2&amp;"!B16")&amp;""</f>
        <v/>
      </c>
      <c r="S6" s="86" t="str">
        <f ca="1">INDIRECT(""&amp;$D$2&amp;"!C16")</f>
        <v/>
      </c>
      <c r="T6" s="86" t="str">
        <f ca="1">INDIRECT(""&amp;$D$2&amp;"!D16")&amp;""</f>
        <v/>
      </c>
      <c r="U6" s="86" t="str">
        <f ca="1">INDIRECT(""&amp;$D$2&amp;"!E16")</f>
        <v>正しい登録Noを入力してください。</v>
      </c>
      <c r="V6" s="86">
        <f ca="1">INDIRECT(""&amp;$D$2&amp;"!F16")</f>
        <v>0</v>
      </c>
      <c r="W6" s="86" t="str">
        <f ca="1">INDIRECT(""&amp;$D$2&amp;"!G16")&amp;""</f>
        <v/>
      </c>
      <c r="X6" s="86">
        <f ca="1">INDIRECT(""&amp;$D$2&amp;"!H16")</f>
        <v>0</v>
      </c>
      <c r="Y6" s="86" t="str">
        <f ca="1">INDIRECT(""&amp;$D$2&amp;"!I16")&amp;""</f>
        <v/>
      </c>
      <c r="Z6" s="86" t="str">
        <f ca="1">INDIRECT(""&amp;$D$2&amp;"!J16")&amp;""</f>
        <v/>
      </c>
      <c r="AA6" s="86" t="str">
        <f ca="1">INDIRECT(""&amp;$D$2&amp;"!K16")&amp;""</f>
        <v>0</v>
      </c>
      <c r="AB6" s="86" t="str">
        <f ca="1">INDIRECT(""&amp;$D$2&amp;"!L16")&amp;""</f>
        <v/>
      </c>
      <c r="AC6" s="86" t="str">
        <f ca="1">INDIRECT(""&amp;$D$2&amp;"!M16")&amp;""</f>
        <v/>
      </c>
      <c r="AD6" s="86" t="str">
        <f ca="1">INDIRECT(""&amp;$D$2&amp;"!N16")&amp;""</f>
        <v>0</v>
      </c>
      <c r="AE6" s="86">
        <f ca="1">INDIRECT(""&amp;$D$2&amp;"!O16")</f>
        <v>0</v>
      </c>
      <c r="AF6" s="86">
        <f ca="1">INDIRECT(""&amp;$D$2&amp;"!P16")</f>
        <v>0</v>
      </c>
      <c r="AG6" s="86">
        <f ca="1">INDIRECT(""&amp;$D$2&amp;"!Q16")</f>
        <v>0</v>
      </c>
      <c r="AH6" s="86">
        <f ca="1">INDIRECT(""&amp;$D$2&amp;"!R16")</f>
        <v>0</v>
      </c>
      <c r="AI6" s="86">
        <f ca="1">INDIRECT(""&amp;$D$2&amp;"!S16")</f>
        <v>0</v>
      </c>
      <c r="AJ6" s="86">
        <f ca="1">INDIRECT(""&amp;$D$2&amp;"!T16")</f>
        <v>0</v>
      </c>
      <c r="AK6" s="86">
        <f ca="1">INDIRECT(""&amp;$D$2&amp;"!U16")</f>
        <v>0</v>
      </c>
      <c r="AL6" s="86" t="e">
        <f ca="1">INDIRECT(""&amp;$D$2&amp;"!V16")</f>
        <v>#NUM!</v>
      </c>
      <c r="AM6" s="86">
        <f ca="1">INDIRECT(""&amp;$D$2&amp;"!W16")</f>
        <v>45717</v>
      </c>
      <c r="AN6" s="86">
        <f ca="1">INDIRECT(""&amp;$D$2&amp;"!X16")</f>
        <v>31</v>
      </c>
      <c r="AO6" s="86">
        <f ca="1">INDIRECT(""&amp;$D$2&amp;"!Y16")</f>
        <v>-45685</v>
      </c>
      <c r="AP6" s="86">
        <f ca="1">INDIRECT(""&amp;$D$2&amp;"!Z16")</f>
        <v>0</v>
      </c>
      <c r="AQ6" s="86">
        <f ca="1">INDIRECT(""&amp;$D$2&amp;"!AA16")</f>
        <v>1</v>
      </c>
      <c r="AR6" s="86">
        <f ca="1">INDIRECT(""&amp;$D$2&amp;"!AB16")</f>
        <v>0</v>
      </c>
      <c r="AS6" s="86">
        <f ca="1">INDIRECT(""&amp;$D$2&amp;"!AC16")</f>
        <v>0</v>
      </c>
      <c r="AT6" s="86">
        <f ca="1">INDIRECT(""&amp;$D$2&amp;"!AD16")</f>
        <v>0</v>
      </c>
      <c r="AU6" s="86" t="str">
        <f ca="1">INDIRECT(""&amp;$D$2&amp;"!AE16")</f>
        <v/>
      </c>
      <c r="AV6" s="86" t="str">
        <f ca="1">INDIRECT(""&amp;$D$2&amp;"!AF16")</f>
        <v/>
      </c>
      <c r="AW6" s="86" t="str">
        <f ca="1">INDIRECT(""&amp;$D$2&amp;"!AG16")</f>
        <v/>
      </c>
      <c r="AX6" s="87" t="str">
        <f ca="1">INDIRECT(""&amp;$D$2&amp;"!A49")&amp;""</f>
        <v>5</v>
      </c>
      <c r="AY6" s="87" t="str">
        <f ca="1">INDIRECT(""&amp;$D$2&amp;"!B49")&amp;""</f>
        <v/>
      </c>
      <c r="AZ6" s="87" t="str">
        <f ca="1">INDIRECT(""&amp;$D$2&amp;"!C49")&amp;""</f>
        <v/>
      </c>
      <c r="BA6" s="87">
        <f ca="1">INDIRECT(""&amp;$D$2&amp;"!E49")</f>
        <v>0</v>
      </c>
      <c r="BB6" s="87">
        <f ca="1">INDIRECT(""&amp;$D$2&amp;"!F49")</f>
        <v>0</v>
      </c>
      <c r="BC6" s="87" t="str">
        <f ca="1">INDIRECT(""&amp;$D$2&amp;"!G49")&amp;""</f>
        <v/>
      </c>
      <c r="BD6" s="87">
        <f ca="1">INDIRECT(""&amp;$D$2&amp;"!H49")</f>
        <v>0</v>
      </c>
      <c r="BE6" s="87" t="str">
        <f ca="1">INDIRECT(""&amp;$D$2&amp;"!I49")&amp;""</f>
        <v/>
      </c>
      <c r="BF6" s="87" t="str">
        <f ca="1">INDIRECT(""&amp;$D$2&amp;"!J49")&amp;""</f>
        <v/>
      </c>
      <c r="BG6" s="87" t="str">
        <f ca="1">INDIRECT(""&amp;$D$2&amp;"!K49")&amp;""</f>
        <v>0</v>
      </c>
      <c r="BH6" s="87" t="str">
        <f ca="1">INDIRECT(""&amp;$D$2&amp;"!L49")&amp;""</f>
        <v/>
      </c>
      <c r="BI6" s="87" t="str">
        <f ca="1">INDIRECT(""&amp;$D$2&amp;"!M49")&amp;""</f>
        <v/>
      </c>
      <c r="BJ6" s="87" t="str">
        <f ca="1">INDIRECT(""&amp;$D$2&amp;"!N49")&amp;""</f>
        <v>0</v>
      </c>
      <c r="BK6" s="87">
        <f ca="1">INDIRECT(""&amp;$D$2&amp;"!O49")</f>
        <v>0</v>
      </c>
      <c r="BL6" s="87">
        <f ca="1">INDIRECT(""&amp;$D$2&amp;"!P49")</f>
        <v>0</v>
      </c>
      <c r="BM6" s="87">
        <f ca="1">INDIRECT(""&amp;$D$2&amp;"!Q49")</f>
        <v>0</v>
      </c>
      <c r="BN6" s="87">
        <f ca="1">INDIRECT(""&amp;$D$2&amp;"!R49")</f>
        <v>0</v>
      </c>
      <c r="BO6" s="87">
        <f ca="1">INDIRECT(""&amp;$D$2&amp;"!S49")</f>
        <v>0</v>
      </c>
      <c r="BP6" s="87">
        <f ca="1">INDIRECT(""&amp;$D$2&amp;"!T49")</f>
        <v>0</v>
      </c>
      <c r="BQ6" s="87">
        <f ca="1">INDIRECT(""&amp;$D$2&amp;"!U49")</f>
        <v>0</v>
      </c>
      <c r="BR6" s="87" t="e">
        <f ca="1">INDIRECT(""&amp;$D$2&amp;"!V49")</f>
        <v>#NUM!</v>
      </c>
      <c r="BS6" s="87">
        <f ca="1">INDIRECT(""&amp;$D$2&amp;"!W49")</f>
        <v>45717</v>
      </c>
      <c r="BT6" s="87">
        <f ca="1">INDIRECT(""&amp;$D$2&amp;"!X49")</f>
        <v>31</v>
      </c>
      <c r="BU6" s="87">
        <f ca="1">INDIRECT(""&amp;$D$2&amp;"!Y49")</f>
        <v>-45685</v>
      </c>
      <c r="BV6" s="87">
        <f ca="1">INDIRECT(""&amp;$D$2&amp;"!Z49")</f>
        <v>0</v>
      </c>
      <c r="BW6" s="87">
        <f ca="1">INDIRECT(""&amp;$D$2&amp;"!AA49")</f>
        <v>1</v>
      </c>
      <c r="BX6" s="87">
        <f ca="1">INDIRECT(""&amp;$D$2&amp;"!AB49")</f>
        <v>0</v>
      </c>
      <c r="BY6" s="87">
        <f ca="1">INDIRECT(""&amp;$D$2&amp;"!AC49")</f>
        <v>0</v>
      </c>
      <c r="BZ6" s="87">
        <f ca="1">INDIRECT(""&amp;$D$2&amp;"!AD49")</f>
        <v>0</v>
      </c>
      <c r="CA6" s="87" t="str">
        <f ca="1">INDIRECT(""&amp;$D$2&amp;"!AE49")</f>
        <v/>
      </c>
      <c r="CB6" s="87" t="str">
        <f ca="1">INDIRECT(""&amp;$D$2&amp;"!AF49")</f>
        <v/>
      </c>
      <c r="CC6" s="88" t="str">
        <f ca="1">INDIRECT(""&amp;$D$2&amp;"!AG49")</f>
        <v/>
      </c>
      <c r="CD6" s="89" t="str">
        <f ca="1">INDIRECT(""&amp;$E$2&amp;"!B16")&amp;""</f>
        <v/>
      </c>
      <c r="CE6" s="89" t="str">
        <f ca="1">INDIRECT(""&amp;$E$2&amp;"!C16")&amp;""</f>
        <v/>
      </c>
      <c r="CF6" s="89">
        <f ca="1">INDIRECT(""&amp;$E$2&amp;"!E16")</f>
        <v>0</v>
      </c>
      <c r="CG6" s="89">
        <f ca="1">INDIRECT(""&amp;$E$2&amp;"!F16")</f>
        <v>0</v>
      </c>
      <c r="CH6" s="89" t="str">
        <f ca="1">INDIRECT(""&amp;$E$2&amp;"!G16")&amp;""</f>
        <v/>
      </c>
      <c r="CI6" s="89" t="str">
        <f ca="1">INDIRECT(""&amp;$E$2&amp;"!H16")&amp;""</f>
        <v/>
      </c>
      <c r="CJ6" s="89">
        <f ca="1">INDIRECT(""&amp;$E$2&amp;"!I16")</f>
        <v>0</v>
      </c>
      <c r="CK6" s="89" t="str">
        <f ca="1">INDIRECT(""&amp;$E$2&amp;"!J16")&amp;""</f>
        <v/>
      </c>
      <c r="CL6" s="89" t="str">
        <f ca="1">INDIRECT(""&amp;$E$2&amp;"!K16")&amp;""</f>
        <v/>
      </c>
      <c r="CM6" s="89" t="str">
        <f ca="1">INDIRECT(""&amp;$E$2&amp;"!L16")&amp;""</f>
        <v/>
      </c>
      <c r="CN6" s="89">
        <f ca="1">INDIRECT(""&amp;$E$2&amp;"!M16")</f>
        <v>0</v>
      </c>
      <c r="CO6" s="89">
        <f ca="1">INDIRECT(""&amp;$E$2&amp;"!N16")</f>
        <v>0</v>
      </c>
      <c r="CP6" s="89">
        <f ca="1">INDIRECT(""&amp;$E$2&amp;"!O16")</f>
        <v>0</v>
      </c>
      <c r="CQ6" s="90" t="str">
        <f ca="1">INDIRECT(""&amp;$E$2&amp;"!P16")&amp;""</f>
        <v/>
      </c>
      <c r="CR6" s="92" t="str">
        <f ca="1">INDIRECT("'"&amp;$F$2&amp;"'!B16")&amp;""</f>
        <v/>
      </c>
      <c r="CS6" s="92" t="str">
        <f ca="1">INDIRECT("'"&amp;$F$2&amp;"'!C16")&amp;""</f>
        <v/>
      </c>
      <c r="CT6" s="92">
        <f ca="1">INDIRECT("'"&amp;$F$2&amp;"'!D16")</f>
        <v>0</v>
      </c>
      <c r="CU6" s="92" t="str">
        <f ca="1">INDIRECT("'"&amp;$F$2&amp;"'!E16")&amp;""</f>
        <v/>
      </c>
      <c r="CV6" s="92" t="str">
        <f ca="1">INDIRECT("'"&amp;$F$2&amp;"'!F16")&amp;""</f>
        <v/>
      </c>
      <c r="CW6" s="92" t="str">
        <f ca="1">INDIRECT("'"&amp;$F$2&amp;"'!G16")&amp;""</f>
        <v/>
      </c>
      <c r="CX6" s="92" t="str">
        <f ca="1">INDIRECT("'"&amp;$F$2&amp;"'!H16")&amp;""</f>
        <v/>
      </c>
      <c r="CY6" s="92" t="str">
        <f ca="1">INDIRECT("'"&amp;$F$2&amp;"'!I16")&amp;""</f>
        <v/>
      </c>
      <c r="CZ6" s="91" t="str">
        <f ca="1">INDIRECT("'"&amp;$G$2&amp;"'!B16")&amp;""</f>
        <v/>
      </c>
      <c r="DA6" s="84" t="str">
        <f ca="1">INDIRECT("'"&amp;$G$2&amp;"'!C16")&amp;""</f>
        <v/>
      </c>
      <c r="DB6" s="84">
        <f ca="1">INDIRECT("'"&amp;$G$2&amp;"'!D16")</f>
        <v>0</v>
      </c>
      <c r="DC6" s="84" t="str">
        <f ca="1">INDIRECT("'"&amp;$G$2&amp;"'!E16")&amp;""</f>
        <v/>
      </c>
      <c r="DD6" s="84" t="str">
        <f ca="1">INDIRECT("'"&amp;$G$2&amp;"'!H16")&amp;""</f>
        <v/>
      </c>
      <c r="DE6" s="84" t="str">
        <f ca="1">INDIRECT("'"&amp;$G$2&amp;"'!I16")&amp;""</f>
        <v/>
      </c>
      <c r="DF6" s="84">
        <f ca="1">INDIRECT("'"&amp;$G$2&amp;"'!J16")</f>
        <v>0</v>
      </c>
      <c r="DG6" s="84">
        <f ca="1">INDIRECT("'"&amp;$G$2&amp;"'!K16")</f>
        <v>0</v>
      </c>
      <c r="DH6" s="84">
        <f ca="1">INDIRECT("'"&amp;$G$2&amp;"'!L16")</f>
        <v>0</v>
      </c>
      <c r="DI6" s="84" t="str">
        <f ca="1">INDIRECT("'"&amp;$G$2&amp;"'!M16")&amp;""</f>
        <v/>
      </c>
      <c r="DJ6" s="82" t="str">
        <f ca="1">INDIRECT("'"&amp;$H$2&amp;"'!B23")&amp;""</f>
        <v/>
      </c>
      <c r="DK6" s="82" t="str">
        <f ca="1">INDIRECT("'"&amp;$H$2&amp;"'!C23")&amp;""</f>
        <v/>
      </c>
      <c r="DL6" s="82" t="str">
        <f ca="1">INDIRECT("'"&amp;$H$2&amp;"'!D23")&amp;""</f>
        <v/>
      </c>
      <c r="DM6" s="82" t="str">
        <f ca="1">INDIRECT("'"&amp;$H$2&amp;"'!E23")&amp;""</f>
        <v/>
      </c>
      <c r="DN6" s="82" t="str">
        <f ca="1">INDIRECT("'"&amp;$H$2&amp;"'!F23")&amp;""</f>
        <v/>
      </c>
      <c r="DO6" s="82">
        <f ca="1">INDIRECT("'"&amp;$H$2&amp;"'!G23")</f>
        <v>0</v>
      </c>
      <c r="DP6" s="82">
        <f ca="1">INDIRECT("'"&amp;$H$2&amp;"'!H23")</f>
        <v>0</v>
      </c>
      <c r="DQ6" s="82" t="str">
        <f ca="1">INDIRECT("'"&amp;$H$2&amp;"'!I23")&amp;""</f>
        <v/>
      </c>
      <c r="DR6" s="82">
        <f ca="1">INDIRECT("'"&amp;$H$2&amp;"'!J23")</f>
        <v>0</v>
      </c>
      <c r="DS6" s="82">
        <f ca="1">INDIRECT("'"&amp;$H$2&amp;"'!K23")</f>
        <v>0</v>
      </c>
      <c r="DT6" s="82" t="str">
        <f ca="1">INDIRECT("'"&amp;$H$2&amp;"'!L23")&amp;""</f>
        <v/>
      </c>
      <c r="DU6" s="82" t="str">
        <f ca="1">INDIRECT("'"&amp;$H$2&amp;"'!M23")&amp;""</f>
        <v>0</v>
      </c>
      <c r="DV6" s="79" t="str">
        <f ca="1">INDIRECT("'"&amp;$I$2&amp;"'!B22")&amp;""</f>
        <v/>
      </c>
      <c r="DW6" s="79" t="str">
        <f ca="1">INDIRECT("'"&amp;$I$2&amp;"'!C22")&amp;""</f>
        <v/>
      </c>
      <c r="DX6" s="79" t="str">
        <f ca="1">INDIRECT("'"&amp;$I$2&amp;"'!D22")&amp;""</f>
        <v/>
      </c>
      <c r="DY6" s="79">
        <f ca="1">INDIRECT("'"&amp;$I$2&amp;"'!E22")</f>
        <v>0</v>
      </c>
      <c r="DZ6" s="79">
        <f ca="1">INDIRECT("'"&amp;$I$2&amp;"'!F22")</f>
        <v>0</v>
      </c>
      <c r="EA6" s="79">
        <f ca="1">INDIRECT("'"&amp;$I$2&amp;"'!G22")</f>
        <v>0</v>
      </c>
      <c r="EB6" s="79">
        <f ca="1">INDIRECT("'"&amp;$I$2&amp;"'!H22")</f>
        <v>0</v>
      </c>
      <c r="EC6" s="79" t="str">
        <f ca="1">INDIRECT("'"&amp;$I$2&amp;"'!I22")&amp;""</f>
        <v/>
      </c>
      <c r="ED6" s="79">
        <f ca="1">INDIRECT("'"&amp;$I$2&amp;"'!J22")</f>
        <v>0</v>
      </c>
      <c r="EE6" s="79">
        <f ca="1">INDIRECT("'"&amp;$I$2&amp;"'!K22")</f>
        <v>0</v>
      </c>
      <c r="EF6" s="79" t="str">
        <f ca="1">INDIRECT("'"&amp;$I$2&amp;"'!L22")&amp;""</f>
        <v/>
      </c>
      <c r="EG6" s="79" t="str">
        <f ca="1">INDIRECT("'"&amp;$I$2&amp;"'!M22")&amp;""</f>
        <v>0</v>
      </c>
    </row>
    <row r="7" spans="1:137">
      <c r="A7" s="115">
        <f t="shared" si="5"/>
        <v>0</v>
      </c>
      <c r="B7" s="19" t="str">
        <f t="shared" si="6"/>
        <v/>
      </c>
      <c r="C7" s="19" t="e">
        <f t="shared" si="7"/>
        <v>#VALUE!</v>
      </c>
      <c r="D7" s="110"/>
      <c r="E7" s="110"/>
      <c r="F7" s="110"/>
      <c r="G7" s="110"/>
      <c r="H7" s="110"/>
      <c r="I7" s="110"/>
      <c r="J7" s="110"/>
      <c r="K7" s="110"/>
      <c r="L7" s="76" t="str">
        <f t="shared" ca="1" si="0"/>
        <v/>
      </c>
      <c r="M7" s="76" t="str">
        <f t="shared" ca="1" si="1"/>
        <v/>
      </c>
      <c r="N7" s="76" t="str">
        <f t="shared" ca="1" si="2"/>
        <v/>
      </c>
      <c r="O7" s="76" t="str">
        <f t="shared" ca="1" si="3"/>
        <v/>
      </c>
      <c r="P7" s="85">
        <f t="shared" ca="1" si="4"/>
        <v>0</v>
      </c>
      <c r="Q7" s="86" t="str">
        <f ca="1">INDIRECT(""&amp;$D$2&amp;"!A17")&amp;""</f>
        <v>6</v>
      </c>
      <c r="R7" s="86" t="str">
        <f ca="1">INDIRECT(""&amp;$D$2&amp;"!B17")&amp;""</f>
        <v/>
      </c>
      <c r="S7" s="86" t="str">
        <f ca="1">INDIRECT(""&amp;$D$2&amp;"!C17")</f>
        <v/>
      </c>
      <c r="T7" s="86" t="str">
        <f ca="1">INDIRECT(""&amp;$D$2&amp;"!D17")&amp;""</f>
        <v/>
      </c>
      <c r="U7" s="86" t="str">
        <f ca="1">INDIRECT(""&amp;$D$2&amp;"!E17")</f>
        <v>正しい登録Noを入力してください。</v>
      </c>
      <c r="V7" s="86">
        <f ca="1">INDIRECT(""&amp;$D$2&amp;"!F17")</f>
        <v>0</v>
      </c>
      <c r="W7" s="86" t="str">
        <f ca="1">INDIRECT(""&amp;$D$2&amp;"!G17")&amp;""</f>
        <v/>
      </c>
      <c r="X7" s="86">
        <f ca="1">INDIRECT(""&amp;$D$2&amp;"!H17")</f>
        <v>0</v>
      </c>
      <c r="Y7" s="86" t="str">
        <f ca="1">INDIRECT(""&amp;$D$2&amp;"!I17")&amp;""</f>
        <v/>
      </c>
      <c r="Z7" s="86" t="str">
        <f ca="1">INDIRECT(""&amp;$D$2&amp;"!J17")&amp;""</f>
        <v/>
      </c>
      <c r="AA7" s="86" t="str">
        <f ca="1">INDIRECT(""&amp;$D$2&amp;"!K17")&amp;""</f>
        <v>0</v>
      </c>
      <c r="AB7" s="86" t="str">
        <f ca="1">INDIRECT(""&amp;$D$2&amp;"!L17")&amp;""</f>
        <v/>
      </c>
      <c r="AC7" s="86" t="str">
        <f ca="1">INDIRECT(""&amp;$D$2&amp;"!M17")&amp;""</f>
        <v/>
      </c>
      <c r="AD7" s="86" t="str">
        <f ca="1">INDIRECT(""&amp;$D$2&amp;"!N17")&amp;""</f>
        <v>0</v>
      </c>
      <c r="AE7" s="86">
        <f ca="1">INDIRECT(""&amp;$D$2&amp;"!O17")</f>
        <v>0</v>
      </c>
      <c r="AF7" s="86">
        <f ca="1">INDIRECT(""&amp;$D$2&amp;"!P17")</f>
        <v>0</v>
      </c>
      <c r="AG7" s="86">
        <f ca="1">INDIRECT(""&amp;$D$2&amp;"!Q17")</f>
        <v>0</v>
      </c>
      <c r="AH7" s="86">
        <f ca="1">INDIRECT(""&amp;$D$2&amp;"!R17")</f>
        <v>0</v>
      </c>
      <c r="AI7" s="86">
        <f ca="1">INDIRECT(""&amp;$D$2&amp;"!S17")</f>
        <v>0</v>
      </c>
      <c r="AJ7" s="86">
        <f ca="1">INDIRECT(""&amp;$D$2&amp;"!T17")</f>
        <v>0</v>
      </c>
      <c r="AK7" s="86">
        <f ca="1">INDIRECT(""&amp;$D$2&amp;"!U17")</f>
        <v>0</v>
      </c>
      <c r="AL7" s="86" t="e">
        <f ca="1">INDIRECT(""&amp;$D$2&amp;"!V17")</f>
        <v>#NUM!</v>
      </c>
      <c r="AM7" s="86">
        <f ca="1">INDIRECT(""&amp;$D$2&amp;"!W17")</f>
        <v>45717</v>
      </c>
      <c r="AN7" s="86">
        <f ca="1">INDIRECT(""&amp;$D$2&amp;"!X17")</f>
        <v>31</v>
      </c>
      <c r="AO7" s="86">
        <f ca="1">INDIRECT(""&amp;$D$2&amp;"!Y17")</f>
        <v>-45685</v>
      </c>
      <c r="AP7" s="86">
        <f ca="1">INDIRECT(""&amp;$D$2&amp;"!Z17")</f>
        <v>0</v>
      </c>
      <c r="AQ7" s="86">
        <f ca="1">INDIRECT(""&amp;$D$2&amp;"!AA17")</f>
        <v>1</v>
      </c>
      <c r="AR7" s="86">
        <f ca="1">INDIRECT(""&amp;$D$2&amp;"!AB17")</f>
        <v>0</v>
      </c>
      <c r="AS7" s="86">
        <f ca="1">INDIRECT(""&amp;$D$2&amp;"!AC17")</f>
        <v>0</v>
      </c>
      <c r="AT7" s="86">
        <f ca="1">INDIRECT(""&amp;$D$2&amp;"!AD17")</f>
        <v>0</v>
      </c>
      <c r="AU7" s="86" t="str">
        <f ca="1">INDIRECT(""&amp;$D$2&amp;"!AE17")</f>
        <v/>
      </c>
      <c r="AV7" s="86" t="str">
        <f ca="1">INDIRECT(""&amp;$D$2&amp;"!AF17")</f>
        <v/>
      </c>
      <c r="AW7" s="86" t="str">
        <f ca="1">INDIRECT(""&amp;$D$2&amp;"!AG17")</f>
        <v/>
      </c>
      <c r="AX7" s="87" t="str">
        <f ca="1">INDIRECT(""&amp;$D$2&amp;"!A50")&amp;""</f>
        <v>6</v>
      </c>
      <c r="AY7" s="87" t="str">
        <f ca="1">INDIRECT(""&amp;$D$2&amp;"!B50")&amp;""</f>
        <v/>
      </c>
      <c r="AZ7" s="87" t="str">
        <f ca="1">INDIRECT(""&amp;$D$2&amp;"!C50")&amp;""</f>
        <v/>
      </c>
      <c r="BA7" s="87">
        <f ca="1">INDIRECT(""&amp;$D$2&amp;"!E50")</f>
        <v>0</v>
      </c>
      <c r="BB7" s="87">
        <f ca="1">INDIRECT(""&amp;$D$2&amp;"!F50")</f>
        <v>0</v>
      </c>
      <c r="BC7" s="87" t="str">
        <f ca="1">INDIRECT(""&amp;$D$2&amp;"!G50")&amp;""</f>
        <v/>
      </c>
      <c r="BD7" s="87">
        <f ca="1">INDIRECT(""&amp;$D$2&amp;"!H50")</f>
        <v>0</v>
      </c>
      <c r="BE7" s="87" t="str">
        <f ca="1">INDIRECT(""&amp;$D$2&amp;"!I50")&amp;""</f>
        <v/>
      </c>
      <c r="BF7" s="87" t="str">
        <f ca="1">INDIRECT(""&amp;$D$2&amp;"!J50")&amp;""</f>
        <v/>
      </c>
      <c r="BG7" s="87" t="str">
        <f ca="1">INDIRECT(""&amp;$D$2&amp;"!K50")&amp;""</f>
        <v>0</v>
      </c>
      <c r="BH7" s="87" t="str">
        <f ca="1">INDIRECT(""&amp;$D$2&amp;"!L50")&amp;""</f>
        <v/>
      </c>
      <c r="BI7" s="87" t="str">
        <f ca="1">INDIRECT(""&amp;$D$2&amp;"!M50")&amp;""</f>
        <v/>
      </c>
      <c r="BJ7" s="87" t="str">
        <f ca="1">INDIRECT(""&amp;$D$2&amp;"!N50")&amp;""</f>
        <v>0</v>
      </c>
      <c r="BK7" s="87">
        <f ca="1">INDIRECT(""&amp;$D$2&amp;"!O50")</f>
        <v>0</v>
      </c>
      <c r="BL7" s="87">
        <f ca="1">INDIRECT(""&amp;$D$2&amp;"!P50")</f>
        <v>0</v>
      </c>
      <c r="BM7" s="87">
        <f ca="1">INDIRECT(""&amp;$D$2&amp;"!Q50")</f>
        <v>0</v>
      </c>
      <c r="BN7" s="87">
        <f ca="1">INDIRECT(""&amp;$D$2&amp;"!R50")</f>
        <v>0</v>
      </c>
      <c r="BO7" s="87">
        <f ca="1">INDIRECT(""&amp;$D$2&amp;"!S50")</f>
        <v>0</v>
      </c>
      <c r="BP7" s="87">
        <f ca="1">INDIRECT(""&amp;$D$2&amp;"!T50")</f>
        <v>0</v>
      </c>
      <c r="BQ7" s="87">
        <f ca="1">INDIRECT(""&amp;$D$2&amp;"!U50")</f>
        <v>0</v>
      </c>
      <c r="BR7" s="87" t="e">
        <f ca="1">INDIRECT(""&amp;$D$2&amp;"!V50")</f>
        <v>#NUM!</v>
      </c>
      <c r="BS7" s="87">
        <f ca="1">INDIRECT(""&amp;$D$2&amp;"!W50")</f>
        <v>45717</v>
      </c>
      <c r="BT7" s="87">
        <f ca="1">INDIRECT(""&amp;$D$2&amp;"!X50")</f>
        <v>31</v>
      </c>
      <c r="BU7" s="87">
        <f ca="1">INDIRECT(""&amp;$D$2&amp;"!Y50")</f>
        <v>-45685</v>
      </c>
      <c r="BV7" s="87">
        <f ca="1">INDIRECT(""&amp;$D$2&amp;"!Z50")</f>
        <v>0</v>
      </c>
      <c r="BW7" s="87">
        <f ca="1">INDIRECT(""&amp;$D$2&amp;"!AA50")</f>
        <v>1</v>
      </c>
      <c r="BX7" s="87">
        <f ca="1">INDIRECT(""&amp;$D$2&amp;"!AB50")</f>
        <v>0</v>
      </c>
      <c r="BY7" s="87">
        <f ca="1">INDIRECT(""&amp;$D$2&amp;"!AC50")</f>
        <v>0</v>
      </c>
      <c r="BZ7" s="87">
        <f ca="1">INDIRECT(""&amp;$D$2&amp;"!AD50")</f>
        <v>0</v>
      </c>
      <c r="CA7" s="87" t="str">
        <f ca="1">INDIRECT(""&amp;$D$2&amp;"!AE50")</f>
        <v/>
      </c>
      <c r="CB7" s="87" t="str">
        <f ca="1">INDIRECT(""&amp;$D$2&amp;"!AF50")</f>
        <v/>
      </c>
      <c r="CC7" s="88" t="str">
        <f ca="1">INDIRECT(""&amp;$D$2&amp;"!AG50")</f>
        <v/>
      </c>
      <c r="CD7" s="89" t="str">
        <f ca="1">INDIRECT(""&amp;$E$2&amp;"!B17")&amp;""</f>
        <v/>
      </c>
      <c r="CE7" s="89" t="str">
        <f ca="1">INDIRECT(""&amp;$E$2&amp;"!C17")&amp;""</f>
        <v/>
      </c>
      <c r="CF7" s="89">
        <f ca="1">INDIRECT(""&amp;$E$2&amp;"!E17")</f>
        <v>0</v>
      </c>
      <c r="CG7" s="89">
        <f ca="1">INDIRECT(""&amp;$E$2&amp;"!F17")</f>
        <v>0</v>
      </c>
      <c r="CH7" s="89" t="str">
        <f ca="1">INDIRECT(""&amp;$E$2&amp;"!G17")&amp;""</f>
        <v/>
      </c>
      <c r="CI7" s="89" t="str">
        <f ca="1">INDIRECT(""&amp;$E$2&amp;"!H17")&amp;""</f>
        <v/>
      </c>
      <c r="CJ7" s="89">
        <f ca="1">INDIRECT(""&amp;$E$2&amp;"!I17")</f>
        <v>0</v>
      </c>
      <c r="CK7" s="89" t="str">
        <f ca="1">INDIRECT(""&amp;$E$2&amp;"!J17")&amp;""</f>
        <v/>
      </c>
      <c r="CL7" s="89" t="str">
        <f ca="1">INDIRECT(""&amp;$E$2&amp;"!K17")&amp;""</f>
        <v/>
      </c>
      <c r="CM7" s="89" t="str">
        <f ca="1">INDIRECT(""&amp;$E$2&amp;"!L17")&amp;""</f>
        <v/>
      </c>
      <c r="CN7" s="89">
        <f ca="1">INDIRECT(""&amp;$E$2&amp;"!M17")</f>
        <v>0</v>
      </c>
      <c r="CO7" s="89">
        <f ca="1">INDIRECT(""&amp;$E$2&amp;"!N17")</f>
        <v>0</v>
      </c>
      <c r="CP7" s="89">
        <f ca="1">INDIRECT(""&amp;$E$2&amp;"!O17")</f>
        <v>0</v>
      </c>
      <c r="CQ7" s="90" t="str">
        <f ca="1">INDIRECT(""&amp;$E$2&amp;"!P17")&amp;""</f>
        <v/>
      </c>
      <c r="CR7" s="92" t="str">
        <f ca="1">INDIRECT("'"&amp;$F$2&amp;"'!B17")&amp;""</f>
        <v/>
      </c>
      <c r="CS7" s="92" t="str">
        <f ca="1">INDIRECT("'"&amp;$F$2&amp;"'!C17")&amp;""</f>
        <v/>
      </c>
      <c r="CT7" s="92">
        <f ca="1">INDIRECT("'"&amp;$F$2&amp;"'!D17")</f>
        <v>0</v>
      </c>
      <c r="CU7" s="92" t="str">
        <f ca="1">INDIRECT("'"&amp;$F$2&amp;"'!E17")&amp;""</f>
        <v/>
      </c>
      <c r="CV7" s="92" t="str">
        <f ca="1">INDIRECT("'"&amp;$F$2&amp;"'!F17")&amp;""</f>
        <v/>
      </c>
      <c r="CW7" s="92" t="str">
        <f ca="1">INDIRECT("'"&amp;$F$2&amp;"'!G17")&amp;""</f>
        <v/>
      </c>
      <c r="CX7" s="92" t="str">
        <f ca="1">INDIRECT("'"&amp;$F$2&amp;"'!H17")&amp;""</f>
        <v/>
      </c>
      <c r="CY7" s="92" t="str">
        <f ca="1">INDIRECT("'"&amp;$F$2&amp;"'!I17")&amp;""</f>
        <v/>
      </c>
      <c r="CZ7" s="91" t="str">
        <f ca="1">INDIRECT("'"&amp;$G$2&amp;"'!B17")&amp;""</f>
        <v/>
      </c>
      <c r="DA7" s="84" t="str">
        <f ca="1">INDIRECT("'"&amp;$G$2&amp;"'!C17")&amp;""</f>
        <v/>
      </c>
      <c r="DB7" s="84">
        <f ca="1">INDIRECT("'"&amp;$G$2&amp;"'!D17")</f>
        <v>0</v>
      </c>
      <c r="DC7" s="84" t="str">
        <f ca="1">INDIRECT("'"&amp;$G$2&amp;"'!E17")&amp;""</f>
        <v/>
      </c>
      <c r="DD7" s="84" t="str">
        <f ca="1">INDIRECT("'"&amp;$G$2&amp;"'!H17")&amp;""</f>
        <v/>
      </c>
      <c r="DE7" s="84" t="str">
        <f ca="1">INDIRECT("'"&amp;$G$2&amp;"'!I17")&amp;""</f>
        <v/>
      </c>
      <c r="DF7" s="84">
        <f ca="1">INDIRECT("'"&amp;$G$2&amp;"'!J17")</f>
        <v>0</v>
      </c>
      <c r="DG7" s="84">
        <f ca="1">INDIRECT("'"&amp;$G$2&amp;"'!K17")</f>
        <v>0</v>
      </c>
      <c r="DH7" s="84">
        <f ca="1">INDIRECT("'"&amp;$G$2&amp;"'!L17")</f>
        <v>0</v>
      </c>
      <c r="DI7" s="84" t="str">
        <f ca="1">INDIRECT("'"&amp;$G$2&amp;"'!M17")&amp;""</f>
        <v/>
      </c>
      <c r="DJ7" s="82" t="str">
        <f ca="1">INDIRECT("'"&amp;$H$2&amp;"'!B24")&amp;""</f>
        <v/>
      </c>
      <c r="DK7" s="82" t="str">
        <f ca="1">INDIRECT("'"&amp;$H$2&amp;"'!C24")&amp;""</f>
        <v/>
      </c>
      <c r="DL7" s="82" t="str">
        <f ca="1">INDIRECT("'"&amp;$H$2&amp;"'!D24")&amp;""</f>
        <v/>
      </c>
      <c r="DM7" s="82" t="str">
        <f ca="1">INDIRECT("'"&amp;$H$2&amp;"'!E24")&amp;""</f>
        <v/>
      </c>
      <c r="DN7" s="82" t="str">
        <f ca="1">INDIRECT("'"&amp;$H$2&amp;"'!F24")&amp;""</f>
        <v/>
      </c>
      <c r="DO7" s="82">
        <f ca="1">INDIRECT("'"&amp;$H$2&amp;"'!G24")</f>
        <v>0</v>
      </c>
      <c r="DP7" s="82">
        <f ca="1">INDIRECT("'"&amp;$H$2&amp;"'!H24")</f>
        <v>0</v>
      </c>
      <c r="DQ7" s="82" t="str">
        <f ca="1">INDIRECT("'"&amp;$H$2&amp;"'!I24")&amp;""</f>
        <v/>
      </c>
      <c r="DR7" s="82">
        <f ca="1">INDIRECT("'"&amp;$H$2&amp;"'!J24")</f>
        <v>0</v>
      </c>
      <c r="DS7" s="82">
        <f ca="1">INDIRECT("'"&amp;$H$2&amp;"'!K24")</f>
        <v>0</v>
      </c>
      <c r="DT7" s="82" t="str">
        <f ca="1">INDIRECT("'"&amp;$H$2&amp;"'!L24")&amp;""</f>
        <v/>
      </c>
      <c r="DU7" s="82" t="str">
        <f ca="1">INDIRECT("'"&amp;$H$2&amp;"'!M24")&amp;""</f>
        <v>0</v>
      </c>
      <c r="DV7" s="79" t="str">
        <f ca="1">INDIRECT("'"&amp;$I$2&amp;"'!B23")&amp;""</f>
        <v/>
      </c>
      <c r="DW7" s="79" t="str">
        <f ca="1">INDIRECT("'"&amp;$I$2&amp;"'!C23")&amp;""</f>
        <v/>
      </c>
      <c r="DX7" s="79" t="str">
        <f ca="1">INDIRECT("'"&amp;$I$2&amp;"'!D23")&amp;""</f>
        <v/>
      </c>
      <c r="DY7" s="79">
        <f ca="1">INDIRECT("'"&amp;$I$2&amp;"'!E23")</f>
        <v>0</v>
      </c>
      <c r="DZ7" s="79">
        <f ca="1">INDIRECT("'"&amp;$I$2&amp;"'!F23")</f>
        <v>0</v>
      </c>
      <c r="EA7" s="79">
        <f ca="1">INDIRECT("'"&amp;$I$2&amp;"'!G23")</f>
        <v>0</v>
      </c>
      <c r="EB7" s="79">
        <f ca="1">INDIRECT("'"&amp;$I$2&amp;"'!H23")</f>
        <v>0</v>
      </c>
      <c r="EC7" s="79" t="str">
        <f ca="1">INDIRECT("'"&amp;$I$2&amp;"'!I23")&amp;""</f>
        <v/>
      </c>
      <c r="ED7" s="79">
        <f ca="1">INDIRECT("'"&amp;$I$2&amp;"'!J23")</f>
        <v>0</v>
      </c>
      <c r="EE7" s="79">
        <f ca="1">INDIRECT("'"&amp;$I$2&amp;"'!K23")</f>
        <v>0</v>
      </c>
      <c r="EF7" s="79" t="str">
        <f ca="1">INDIRECT("'"&amp;$I$2&amp;"'!L23")&amp;""</f>
        <v/>
      </c>
      <c r="EG7" s="79" t="str">
        <f ca="1">INDIRECT("'"&amp;$I$2&amp;"'!M23")&amp;""</f>
        <v>0</v>
      </c>
    </row>
    <row r="8" spans="1:137">
      <c r="A8" s="115">
        <f t="shared" si="5"/>
        <v>0</v>
      </c>
      <c r="B8" s="19" t="str">
        <f t="shared" si="6"/>
        <v/>
      </c>
      <c r="C8" s="19" t="e">
        <f t="shared" si="7"/>
        <v>#VALUE!</v>
      </c>
      <c r="D8" s="110"/>
      <c r="E8" s="110"/>
      <c r="F8" s="110"/>
      <c r="G8" s="110"/>
      <c r="H8" s="110"/>
      <c r="I8" s="110"/>
      <c r="J8" s="110"/>
      <c r="K8" s="110"/>
      <c r="L8" s="76" t="str">
        <f t="shared" ca="1" si="0"/>
        <v/>
      </c>
      <c r="M8" s="76" t="str">
        <f t="shared" ca="1" si="1"/>
        <v/>
      </c>
      <c r="N8" s="76" t="str">
        <f t="shared" ca="1" si="2"/>
        <v/>
      </c>
      <c r="O8" s="76" t="str">
        <f t="shared" ca="1" si="3"/>
        <v/>
      </c>
      <c r="P8" s="85">
        <f t="shared" ca="1" si="4"/>
        <v>0</v>
      </c>
      <c r="Q8" s="86" t="str">
        <f ca="1">INDIRECT(""&amp;$D$2&amp;"!A18")&amp;""</f>
        <v>7</v>
      </c>
      <c r="R8" s="86" t="str">
        <f ca="1">INDIRECT(""&amp;$D$2&amp;"!B18")&amp;""</f>
        <v/>
      </c>
      <c r="S8" s="86" t="str">
        <f ca="1">INDIRECT(""&amp;$D$2&amp;"!C18")</f>
        <v/>
      </c>
      <c r="T8" s="86" t="str">
        <f ca="1">INDIRECT(""&amp;$D$2&amp;"!D18")&amp;""</f>
        <v/>
      </c>
      <c r="U8" s="86" t="str">
        <f ca="1">INDIRECT(""&amp;$D$2&amp;"!E18")</f>
        <v>正しい登録Noを入力してください。</v>
      </c>
      <c r="V8" s="86">
        <f ca="1">INDIRECT(""&amp;$D$2&amp;"!F18")</f>
        <v>0</v>
      </c>
      <c r="W8" s="86" t="str">
        <f ca="1">INDIRECT(""&amp;$D$2&amp;"!G18")&amp;""</f>
        <v/>
      </c>
      <c r="X8" s="86">
        <f ca="1">INDIRECT(""&amp;$D$2&amp;"!H18")</f>
        <v>0</v>
      </c>
      <c r="Y8" s="86" t="str">
        <f ca="1">INDIRECT(""&amp;$D$2&amp;"!I18")&amp;""</f>
        <v/>
      </c>
      <c r="Z8" s="86" t="str">
        <f ca="1">INDIRECT(""&amp;$D$2&amp;"!J18")&amp;""</f>
        <v/>
      </c>
      <c r="AA8" s="86" t="str">
        <f ca="1">INDIRECT(""&amp;$D$2&amp;"!K18")&amp;""</f>
        <v>0</v>
      </c>
      <c r="AB8" s="86" t="str">
        <f ca="1">INDIRECT(""&amp;$D$2&amp;"!L18")&amp;""</f>
        <v/>
      </c>
      <c r="AC8" s="86" t="str">
        <f ca="1">INDIRECT(""&amp;$D$2&amp;"!M18")&amp;""</f>
        <v/>
      </c>
      <c r="AD8" s="86" t="str">
        <f ca="1">INDIRECT(""&amp;$D$2&amp;"!N18")&amp;""</f>
        <v>0</v>
      </c>
      <c r="AE8" s="86">
        <f ca="1">INDIRECT(""&amp;$D$2&amp;"!O18")</f>
        <v>0</v>
      </c>
      <c r="AF8" s="86">
        <f ca="1">INDIRECT(""&amp;$D$2&amp;"!P18")</f>
        <v>0</v>
      </c>
      <c r="AG8" s="86">
        <f ca="1">INDIRECT(""&amp;$D$2&amp;"!Q18")</f>
        <v>0</v>
      </c>
      <c r="AH8" s="86">
        <f ca="1">INDIRECT(""&amp;$D$2&amp;"!R18")</f>
        <v>0</v>
      </c>
      <c r="AI8" s="86">
        <f ca="1">INDIRECT(""&amp;$D$2&amp;"!S18")</f>
        <v>0</v>
      </c>
      <c r="AJ8" s="86">
        <f ca="1">INDIRECT(""&amp;$D$2&amp;"!T18")</f>
        <v>0</v>
      </c>
      <c r="AK8" s="86">
        <f ca="1">INDIRECT(""&amp;$D$2&amp;"!U18")</f>
        <v>0</v>
      </c>
      <c r="AL8" s="86" t="e">
        <f ca="1">INDIRECT(""&amp;$D$2&amp;"!V18")</f>
        <v>#NUM!</v>
      </c>
      <c r="AM8" s="86">
        <f ca="1">INDIRECT(""&amp;$D$2&amp;"!W18")</f>
        <v>45717</v>
      </c>
      <c r="AN8" s="86">
        <f ca="1">INDIRECT(""&amp;$D$2&amp;"!X18")</f>
        <v>31</v>
      </c>
      <c r="AO8" s="86">
        <f ca="1">INDIRECT(""&amp;$D$2&amp;"!Y18")</f>
        <v>-45685</v>
      </c>
      <c r="AP8" s="86">
        <f ca="1">INDIRECT(""&amp;$D$2&amp;"!Z18")</f>
        <v>0</v>
      </c>
      <c r="AQ8" s="86">
        <f ca="1">INDIRECT(""&amp;$D$2&amp;"!AA18")</f>
        <v>1</v>
      </c>
      <c r="AR8" s="86">
        <f ca="1">INDIRECT(""&amp;$D$2&amp;"!AB18")</f>
        <v>0</v>
      </c>
      <c r="AS8" s="86">
        <f ca="1">INDIRECT(""&amp;$D$2&amp;"!AC18")</f>
        <v>0</v>
      </c>
      <c r="AT8" s="86">
        <f ca="1">INDIRECT(""&amp;$D$2&amp;"!AD18")</f>
        <v>0</v>
      </c>
      <c r="AU8" s="86" t="str">
        <f ca="1">INDIRECT(""&amp;$D$2&amp;"!AE18")</f>
        <v/>
      </c>
      <c r="AV8" s="86" t="str">
        <f ca="1">INDIRECT(""&amp;$D$2&amp;"!AF18")</f>
        <v/>
      </c>
      <c r="AW8" s="86" t="str">
        <f ca="1">INDIRECT(""&amp;$D$2&amp;"!AG18")</f>
        <v/>
      </c>
      <c r="AX8" s="87" t="str">
        <f ca="1">INDIRECT(""&amp;$D$2&amp;"!A51")&amp;""</f>
        <v>7</v>
      </c>
      <c r="AY8" s="87" t="str">
        <f ca="1">INDIRECT(""&amp;$D$2&amp;"!B51")&amp;""</f>
        <v/>
      </c>
      <c r="AZ8" s="87" t="str">
        <f ca="1">INDIRECT(""&amp;$D$2&amp;"!C51")&amp;""</f>
        <v/>
      </c>
      <c r="BA8" s="87">
        <f ca="1">INDIRECT(""&amp;$D$2&amp;"!E51")</f>
        <v>0</v>
      </c>
      <c r="BB8" s="87">
        <f ca="1">INDIRECT(""&amp;$D$2&amp;"!F51")</f>
        <v>0</v>
      </c>
      <c r="BC8" s="87" t="str">
        <f ca="1">INDIRECT(""&amp;$D$2&amp;"!G51")&amp;""</f>
        <v/>
      </c>
      <c r="BD8" s="87">
        <f ca="1">INDIRECT(""&amp;$D$2&amp;"!H51")</f>
        <v>0</v>
      </c>
      <c r="BE8" s="87" t="str">
        <f ca="1">INDIRECT(""&amp;$D$2&amp;"!I51")&amp;""</f>
        <v/>
      </c>
      <c r="BF8" s="87" t="str">
        <f ca="1">INDIRECT(""&amp;$D$2&amp;"!J51")&amp;""</f>
        <v/>
      </c>
      <c r="BG8" s="87" t="str">
        <f ca="1">INDIRECT(""&amp;$D$2&amp;"!K51")&amp;""</f>
        <v>0</v>
      </c>
      <c r="BH8" s="87" t="str">
        <f ca="1">INDIRECT(""&amp;$D$2&amp;"!L51")&amp;""</f>
        <v/>
      </c>
      <c r="BI8" s="87" t="str">
        <f ca="1">INDIRECT(""&amp;$D$2&amp;"!M51")&amp;""</f>
        <v/>
      </c>
      <c r="BJ8" s="87" t="str">
        <f ca="1">INDIRECT(""&amp;$D$2&amp;"!N51")&amp;""</f>
        <v>0</v>
      </c>
      <c r="BK8" s="87">
        <f ca="1">INDIRECT(""&amp;$D$2&amp;"!O51")</f>
        <v>0</v>
      </c>
      <c r="BL8" s="87">
        <f ca="1">INDIRECT(""&amp;$D$2&amp;"!P51")</f>
        <v>0</v>
      </c>
      <c r="BM8" s="87">
        <f ca="1">INDIRECT(""&amp;$D$2&amp;"!Q51")</f>
        <v>0</v>
      </c>
      <c r="BN8" s="87">
        <f ca="1">INDIRECT(""&amp;$D$2&amp;"!R51")</f>
        <v>0</v>
      </c>
      <c r="BO8" s="87">
        <f ca="1">INDIRECT(""&amp;$D$2&amp;"!S51")</f>
        <v>0</v>
      </c>
      <c r="BP8" s="87">
        <f ca="1">INDIRECT(""&amp;$D$2&amp;"!T51")</f>
        <v>0</v>
      </c>
      <c r="BQ8" s="87">
        <f ca="1">INDIRECT(""&amp;$D$2&amp;"!U51")</f>
        <v>0</v>
      </c>
      <c r="BR8" s="87" t="e">
        <f ca="1">INDIRECT(""&amp;$D$2&amp;"!V51")</f>
        <v>#NUM!</v>
      </c>
      <c r="BS8" s="87">
        <f ca="1">INDIRECT(""&amp;$D$2&amp;"!W51")</f>
        <v>45717</v>
      </c>
      <c r="BT8" s="87">
        <f ca="1">INDIRECT(""&amp;$D$2&amp;"!X51")</f>
        <v>31</v>
      </c>
      <c r="BU8" s="87">
        <f ca="1">INDIRECT(""&amp;$D$2&amp;"!Y51")</f>
        <v>-45685</v>
      </c>
      <c r="BV8" s="87">
        <f ca="1">INDIRECT(""&amp;$D$2&amp;"!Z51")</f>
        <v>0</v>
      </c>
      <c r="BW8" s="87">
        <f ca="1">INDIRECT(""&amp;$D$2&amp;"!AA51")</f>
        <v>1</v>
      </c>
      <c r="BX8" s="87">
        <f ca="1">INDIRECT(""&amp;$D$2&amp;"!AB51")</f>
        <v>0</v>
      </c>
      <c r="BY8" s="87">
        <f ca="1">INDIRECT(""&amp;$D$2&amp;"!AC51")</f>
        <v>0</v>
      </c>
      <c r="BZ8" s="87">
        <f ca="1">INDIRECT(""&amp;$D$2&amp;"!AD51")</f>
        <v>0</v>
      </c>
      <c r="CA8" s="87" t="str">
        <f ca="1">INDIRECT(""&amp;$D$2&amp;"!AE51")</f>
        <v/>
      </c>
      <c r="CB8" s="87" t="str">
        <f ca="1">INDIRECT(""&amp;$D$2&amp;"!AF51")</f>
        <v/>
      </c>
      <c r="CC8" s="88" t="str">
        <f ca="1">INDIRECT(""&amp;$D$2&amp;"!AG51")</f>
        <v/>
      </c>
      <c r="CD8" s="89" t="str">
        <f ca="1">INDIRECT(""&amp;$E$2&amp;"!B18")&amp;""</f>
        <v/>
      </c>
      <c r="CE8" s="89" t="str">
        <f ca="1">INDIRECT(""&amp;$E$2&amp;"!C18")&amp;""</f>
        <v/>
      </c>
      <c r="CF8" s="89">
        <f ca="1">INDIRECT(""&amp;$E$2&amp;"!E18")</f>
        <v>0</v>
      </c>
      <c r="CG8" s="89">
        <f ca="1">INDIRECT(""&amp;$E$2&amp;"!F18")</f>
        <v>0</v>
      </c>
      <c r="CH8" s="89" t="str">
        <f ca="1">INDIRECT(""&amp;$E$2&amp;"!G18")&amp;""</f>
        <v/>
      </c>
      <c r="CI8" s="89" t="str">
        <f ca="1">INDIRECT(""&amp;$E$2&amp;"!H18")&amp;""</f>
        <v/>
      </c>
      <c r="CJ8" s="89">
        <f ca="1">INDIRECT(""&amp;$E$2&amp;"!I18")</f>
        <v>0</v>
      </c>
      <c r="CK8" s="89" t="str">
        <f ca="1">INDIRECT(""&amp;$E$2&amp;"!J18")&amp;""</f>
        <v/>
      </c>
      <c r="CL8" s="89" t="str">
        <f ca="1">INDIRECT(""&amp;$E$2&amp;"!K18")&amp;""</f>
        <v/>
      </c>
      <c r="CM8" s="89" t="str">
        <f ca="1">INDIRECT(""&amp;$E$2&amp;"!L18")&amp;""</f>
        <v/>
      </c>
      <c r="CN8" s="89">
        <f ca="1">INDIRECT(""&amp;$E$2&amp;"!M18")</f>
        <v>0</v>
      </c>
      <c r="CO8" s="89">
        <f ca="1">INDIRECT(""&amp;$E$2&amp;"!N18")</f>
        <v>0</v>
      </c>
      <c r="CP8" s="89">
        <f ca="1">INDIRECT(""&amp;$E$2&amp;"!O18")</f>
        <v>0</v>
      </c>
      <c r="CQ8" s="90" t="str">
        <f ca="1">INDIRECT(""&amp;$E$2&amp;"!P18")&amp;""</f>
        <v/>
      </c>
      <c r="CR8" s="92" t="str">
        <f ca="1">INDIRECT("'"&amp;$F$2&amp;"'!B18")&amp;""</f>
        <v/>
      </c>
      <c r="CS8" s="92" t="str">
        <f ca="1">INDIRECT("'"&amp;$F$2&amp;"'!C18")&amp;""</f>
        <v/>
      </c>
      <c r="CT8" s="92">
        <f ca="1">INDIRECT("'"&amp;$F$2&amp;"'!D18")</f>
        <v>0</v>
      </c>
      <c r="CU8" s="92" t="str">
        <f ca="1">INDIRECT("'"&amp;$F$2&amp;"'!E18")&amp;""</f>
        <v/>
      </c>
      <c r="CV8" s="92" t="str">
        <f ca="1">INDIRECT("'"&amp;$F$2&amp;"'!F18")&amp;""</f>
        <v/>
      </c>
      <c r="CW8" s="92" t="str">
        <f ca="1">INDIRECT("'"&amp;$F$2&amp;"'!G18")&amp;""</f>
        <v/>
      </c>
      <c r="CX8" s="92" t="str">
        <f ca="1">INDIRECT("'"&amp;$F$2&amp;"'!H18")&amp;""</f>
        <v/>
      </c>
      <c r="CY8" s="92" t="str">
        <f ca="1">INDIRECT("'"&amp;$F$2&amp;"'!I18")&amp;""</f>
        <v/>
      </c>
      <c r="CZ8" s="91" t="str">
        <f ca="1">INDIRECT("'"&amp;$G$2&amp;"'!B18")&amp;""</f>
        <v/>
      </c>
      <c r="DA8" s="84" t="str">
        <f ca="1">INDIRECT("'"&amp;$G$2&amp;"'!C18")&amp;""</f>
        <v/>
      </c>
      <c r="DB8" s="84">
        <f ca="1">INDIRECT("'"&amp;$G$2&amp;"'!D18")</f>
        <v>0</v>
      </c>
      <c r="DC8" s="84" t="str">
        <f ca="1">INDIRECT("'"&amp;$G$2&amp;"'!E18")&amp;""</f>
        <v/>
      </c>
      <c r="DD8" s="84" t="str">
        <f ca="1">INDIRECT("'"&amp;$G$2&amp;"'!H18")&amp;""</f>
        <v/>
      </c>
      <c r="DE8" s="84" t="str">
        <f ca="1">INDIRECT("'"&amp;$G$2&amp;"'!I18")&amp;""</f>
        <v/>
      </c>
      <c r="DF8" s="84">
        <f ca="1">INDIRECT("'"&amp;$G$2&amp;"'!J18")</f>
        <v>0</v>
      </c>
      <c r="DG8" s="84">
        <f ca="1">INDIRECT("'"&amp;$G$2&amp;"'!K18")</f>
        <v>0</v>
      </c>
      <c r="DH8" s="84">
        <f ca="1">INDIRECT("'"&amp;$G$2&amp;"'!L18")</f>
        <v>0</v>
      </c>
      <c r="DI8" s="84" t="str">
        <f ca="1">INDIRECT("'"&amp;$G$2&amp;"'!M18")&amp;""</f>
        <v/>
      </c>
      <c r="DJ8" s="82" t="str">
        <f ca="1">INDIRECT("'"&amp;$H$2&amp;"'!B25")&amp;""</f>
        <v/>
      </c>
      <c r="DK8" s="82" t="str">
        <f ca="1">INDIRECT("'"&amp;$H$2&amp;"'!C25")&amp;""</f>
        <v/>
      </c>
      <c r="DL8" s="82" t="str">
        <f ca="1">INDIRECT("'"&amp;$H$2&amp;"'!D25")&amp;""</f>
        <v/>
      </c>
      <c r="DM8" s="82" t="str">
        <f ca="1">INDIRECT("'"&amp;$H$2&amp;"'!E25")&amp;""</f>
        <v/>
      </c>
      <c r="DN8" s="82" t="str">
        <f ca="1">INDIRECT("'"&amp;$H$2&amp;"'!F25")&amp;""</f>
        <v/>
      </c>
      <c r="DO8" s="82">
        <f ca="1">INDIRECT("'"&amp;$H$2&amp;"'!G25")</f>
        <v>0</v>
      </c>
      <c r="DP8" s="82">
        <f ca="1">INDIRECT("'"&amp;$H$2&amp;"'!H25")</f>
        <v>0</v>
      </c>
      <c r="DQ8" s="82" t="str">
        <f ca="1">INDIRECT("'"&amp;$H$2&amp;"'!I25")&amp;""</f>
        <v/>
      </c>
      <c r="DR8" s="82">
        <f ca="1">INDIRECT("'"&amp;$H$2&amp;"'!J25")</f>
        <v>0</v>
      </c>
      <c r="DS8" s="82">
        <f ca="1">INDIRECT("'"&amp;$H$2&amp;"'!K25")</f>
        <v>0</v>
      </c>
      <c r="DT8" s="82" t="str">
        <f ca="1">INDIRECT("'"&amp;$H$2&amp;"'!L25")&amp;""</f>
        <v/>
      </c>
      <c r="DU8" s="82" t="str">
        <f ca="1">INDIRECT("'"&amp;$H$2&amp;"'!M25")&amp;""</f>
        <v>0</v>
      </c>
      <c r="DV8" s="79" t="str">
        <f ca="1">INDIRECT("'"&amp;$I$2&amp;"'!B24")&amp;""</f>
        <v/>
      </c>
      <c r="DW8" s="79" t="str">
        <f ca="1">INDIRECT("'"&amp;$I$2&amp;"'!C24")&amp;""</f>
        <v/>
      </c>
      <c r="DX8" s="79" t="str">
        <f ca="1">INDIRECT("'"&amp;$I$2&amp;"'!D24")&amp;""</f>
        <v/>
      </c>
      <c r="DY8" s="79">
        <f ca="1">INDIRECT("'"&amp;$I$2&amp;"'!E24")</f>
        <v>0</v>
      </c>
      <c r="DZ8" s="79">
        <f ca="1">INDIRECT("'"&amp;$I$2&amp;"'!F24")</f>
        <v>0</v>
      </c>
      <c r="EA8" s="79">
        <f ca="1">INDIRECT("'"&amp;$I$2&amp;"'!G24")</f>
        <v>0</v>
      </c>
      <c r="EB8" s="79">
        <f ca="1">INDIRECT("'"&amp;$I$2&amp;"'!H24")</f>
        <v>0</v>
      </c>
      <c r="EC8" s="79" t="str">
        <f ca="1">INDIRECT("'"&amp;$I$2&amp;"'!I24")&amp;""</f>
        <v/>
      </c>
      <c r="ED8" s="79">
        <f ca="1">INDIRECT("'"&amp;$I$2&amp;"'!J24")</f>
        <v>0</v>
      </c>
      <c r="EE8" s="79">
        <f ca="1">INDIRECT("'"&amp;$I$2&amp;"'!K24")</f>
        <v>0</v>
      </c>
      <c r="EF8" s="79" t="str">
        <f ca="1">INDIRECT("'"&amp;$I$2&amp;"'!L24")&amp;""</f>
        <v/>
      </c>
      <c r="EG8" s="79" t="str">
        <f ca="1">INDIRECT("'"&amp;$I$2&amp;"'!M24")&amp;""</f>
        <v>0</v>
      </c>
    </row>
    <row r="9" spans="1:137">
      <c r="A9" s="115">
        <f t="shared" si="5"/>
        <v>0</v>
      </c>
      <c r="B9" s="19" t="str">
        <f t="shared" si="6"/>
        <v/>
      </c>
      <c r="C9" s="19" t="e">
        <f t="shared" si="7"/>
        <v>#VALUE!</v>
      </c>
      <c r="D9" s="110"/>
      <c r="E9" s="110"/>
      <c r="F9" s="110"/>
      <c r="G9" s="110"/>
      <c r="H9" s="110"/>
      <c r="I9" s="110"/>
      <c r="J9" s="110"/>
      <c r="K9" s="110"/>
      <c r="L9" s="76" t="str">
        <f t="shared" ca="1" si="0"/>
        <v/>
      </c>
      <c r="M9" s="76" t="str">
        <f t="shared" ca="1" si="1"/>
        <v/>
      </c>
      <c r="N9" s="76" t="str">
        <f t="shared" ca="1" si="2"/>
        <v/>
      </c>
      <c r="O9" s="76" t="str">
        <f t="shared" ca="1" si="3"/>
        <v/>
      </c>
      <c r="P9" s="85">
        <f t="shared" ca="1" si="4"/>
        <v>0</v>
      </c>
      <c r="Q9" s="86" t="str">
        <f ca="1">INDIRECT(""&amp;$D$2&amp;"!A19")&amp;""</f>
        <v>8</v>
      </c>
      <c r="R9" s="86" t="str">
        <f ca="1">INDIRECT(""&amp;$D$2&amp;"!B19")&amp;""</f>
        <v/>
      </c>
      <c r="S9" s="86" t="str">
        <f ca="1">INDIRECT(""&amp;$D$2&amp;"!C19")</f>
        <v/>
      </c>
      <c r="T9" s="86" t="str">
        <f ca="1">INDIRECT(""&amp;$D$2&amp;"!D19")&amp;""</f>
        <v/>
      </c>
      <c r="U9" s="86" t="str">
        <f ca="1">INDIRECT(""&amp;$D$2&amp;"!E19")</f>
        <v>正しい登録Noを入力してください。</v>
      </c>
      <c r="V9" s="86">
        <f ca="1">INDIRECT(""&amp;$D$2&amp;"!F19")</f>
        <v>0</v>
      </c>
      <c r="W9" s="86" t="str">
        <f ca="1">INDIRECT(""&amp;$D$2&amp;"!G19")&amp;""</f>
        <v/>
      </c>
      <c r="X9" s="86">
        <f ca="1">INDIRECT(""&amp;$D$2&amp;"!H19")</f>
        <v>0</v>
      </c>
      <c r="Y9" s="86" t="str">
        <f ca="1">INDIRECT(""&amp;$D$2&amp;"!I19")&amp;""</f>
        <v/>
      </c>
      <c r="Z9" s="86" t="str">
        <f ca="1">INDIRECT(""&amp;$D$2&amp;"!J19")&amp;""</f>
        <v/>
      </c>
      <c r="AA9" s="86" t="str">
        <f ca="1">INDIRECT(""&amp;$D$2&amp;"!K19")&amp;""</f>
        <v>0</v>
      </c>
      <c r="AB9" s="86" t="str">
        <f ca="1">INDIRECT(""&amp;$D$2&amp;"!L19")&amp;""</f>
        <v/>
      </c>
      <c r="AC9" s="86" t="str">
        <f ca="1">INDIRECT(""&amp;$D$2&amp;"!M19")&amp;""</f>
        <v/>
      </c>
      <c r="AD9" s="86" t="str">
        <f ca="1">INDIRECT(""&amp;$D$2&amp;"!N19")&amp;""</f>
        <v>0</v>
      </c>
      <c r="AE9" s="86">
        <f ca="1">INDIRECT(""&amp;$D$2&amp;"!O19")</f>
        <v>0</v>
      </c>
      <c r="AF9" s="86">
        <f ca="1">INDIRECT(""&amp;$D$2&amp;"!P19")</f>
        <v>0</v>
      </c>
      <c r="AG9" s="86">
        <f ca="1">INDIRECT(""&amp;$D$2&amp;"!Q19")</f>
        <v>0</v>
      </c>
      <c r="AH9" s="86">
        <f ca="1">INDIRECT(""&amp;$D$2&amp;"!R19")</f>
        <v>0</v>
      </c>
      <c r="AI9" s="86">
        <f ca="1">INDIRECT(""&amp;$D$2&amp;"!S19")</f>
        <v>0</v>
      </c>
      <c r="AJ9" s="86">
        <f ca="1">INDIRECT(""&amp;$D$2&amp;"!T19")</f>
        <v>0</v>
      </c>
      <c r="AK9" s="86">
        <f ca="1">INDIRECT(""&amp;$D$2&amp;"!U19")</f>
        <v>0</v>
      </c>
      <c r="AL9" s="86" t="e">
        <f ca="1">INDIRECT(""&amp;$D$2&amp;"!V19")</f>
        <v>#NUM!</v>
      </c>
      <c r="AM9" s="86">
        <f ca="1">INDIRECT(""&amp;$D$2&amp;"!W19")</f>
        <v>45717</v>
      </c>
      <c r="AN9" s="86">
        <f ca="1">INDIRECT(""&amp;$D$2&amp;"!X19")</f>
        <v>31</v>
      </c>
      <c r="AO9" s="86">
        <f ca="1">INDIRECT(""&amp;$D$2&amp;"!Y19")</f>
        <v>-45685</v>
      </c>
      <c r="AP9" s="86">
        <f ca="1">INDIRECT(""&amp;$D$2&amp;"!Z19")</f>
        <v>0</v>
      </c>
      <c r="AQ9" s="86">
        <f ca="1">INDIRECT(""&amp;$D$2&amp;"!AA19")</f>
        <v>1</v>
      </c>
      <c r="AR9" s="86">
        <f ca="1">INDIRECT(""&amp;$D$2&amp;"!AB19")</f>
        <v>0</v>
      </c>
      <c r="AS9" s="86">
        <f ca="1">INDIRECT(""&amp;$D$2&amp;"!AC19")</f>
        <v>0</v>
      </c>
      <c r="AT9" s="86">
        <f ca="1">INDIRECT(""&amp;$D$2&amp;"!AD19")</f>
        <v>0</v>
      </c>
      <c r="AU9" s="86" t="str">
        <f ca="1">INDIRECT(""&amp;$D$2&amp;"!AE19")</f>
        <v/>
      </c>
      <c r="AV9" s="86" t="str">
        <f ca="1">INDIRECT(""&amp;$D$2&amp;"!AF19")</f>
        <v/>
      </c>
      <c r="AW9" s="86" t="str">
        <f ca="1">INDIRECT(""&amp;$D$2&amp;"!AG19")</f>
        <v/>
      </c>
      <c r="AX9" s="87" t="str">
        <f ca="1">INDIRECT(""&amp;$D$2&amp;"!A52")&amp;""</f>
        <v>8</v>
      </c>
      <c r="AY9" s="87" t="str">
        <f ca="1">INDIRECT(""&amp;$D$2&amp;"!B52")&amp;""</f>
        <v/>
      </c>
      <c r="AZ9" s="87" t="str">
        <f ca="1">INDIRECT(""&amp;$D$2&amp;"!C52")&amp;""</f>
        <v/>
      </c>
      <c r="BA9" s="87">
        <f ca="1">INDIRECT(""&amp;$D$2&amp;"!E52")</f>
        <v>0</v>
      </c>
      <c r="BB9" s="87">
        <f ca="1">INDIRECT(""&amp;$D$2&amp;"!F52")</f>
        <v>0</v>
      </c>
      <c r="BC9" s="87" t="str">
        <f ca="1">INDIRECT(""&amp;$D$2&amp;"!G52")&amp;""</f>
        <v/>
      </c>
      <c r="BD9" s="87">
        <f ca="1">INDIRECT(""&amp;$D$2&amp;"!H52")</f>
        <v>0</v>
      </c>
      <c r="BE9" s="87" t="str">
        <f ca="1">INDIRECT(""&amp;$D$2&amp;"!I52")&amp;""</f>
        <v/>
      </c>
      <c r="BF9" s="87" t="str">
        <f ca="1">INDIRECT(""&amp;$D$2&amp;"!J52")&amp;""</f>
        <v/>
      </c>
      <c r="BG9" s="87" t="str">
        <f ca="1">INDIRECT(""&amp;$D$2&amp;"!K52")&amp;""</f>
        <v>0</v>
      </c>
      <c r="BH9" s="87" t="str">
        <f ca="1">INDIRECT(""&amp;$D$2&amp;"!L52")&amp;""</f>
        <v/>
      </c>
      <c r="BI9" s="87" t="str">
        <f ca="1">INDIRECT(""&amp;$D$2&amp;"!M52")&amp;""</f>
        <v/>
      </c>
      <c r="BJ9" s="87" t="str">
        <f ca="1">INDIRECT(""&amp;$D$2&amp;"!N52")&amp;""</f>
        <v>0</v>
      </c>
      <c r="BK9" s="87">
        <f ca="1">INDIRECT(""&amp;$D$2&amp;"!O52")</f>
        <v>0</v>
      </c>
      <c r="BL9" s="87">
        <f ca="1">INDIRECT(""&amp;$D$2&amp;"!P52")</f>
        <v>0</v>
      </c>
      <c r="BM9" s="87">
        <f ca="1">INDIRECT(""&amp;$D$2&amp;"!Q52")</f>
        <v>0</v>
      </c>
      <c r="BN9" s="87">
        <f ca="1">INDIRECT(""&amp;$D$2&amp;"!R52")</f>
        <v>0</v>
      </c>
      <c r="BO9" s="87">
        <f ca="1">INDIRECT(""&amp;$D$2&amp;"!S52")</f>
        <v>0</v>
      </c>
      <c r="BP9" s="87">
        <f ca="1">INDIRECT(""&amp;$D$2&amp;"!T52")</f>
        <v>0</v>
      </c>
      <c r="BQ9" s="87">
        <f ca="1">INDIRECT(""&amp;$D$2&amp;"!U52")</f>
        <v>0</v>
      </c>
      <c r="BR9" s="87" t="e">
        <f ca="1">INDIRECT(""&amp;$D$2&amp;"!V52")</f>
        <v>#NUM!</v>
      </c>
      <c r="BS9" s="87">
        <f ca="1">INDIRECT(""&amp;$D$2&amp;"!W52")</f>
        <v>45717</v>
      </c>
      <c r="BT9" s="87">
        <f ca="1">INDIRECT(""&amp;$D$2&amp;"!X52")</f>
        <v>31</v>
      </c>
      <c r="BU9" s="87">
        <f ca="1">INDIRECT(""&amp;$D$2&amp;"!Y52")</f>
        <v>-45685</v>
      </c>
      <c r="BV9" s="87">
        <f ca="1">INDIRECT(""&amp;$D$2&amp;"!Z52")</f>
        <v>0</v>
      </c>
      <c r="BW9" s="87">
        <f ca="1">INDIRECT(""&amp;$D$2&amp;"!AA52")</f>
        <v>1</v>
      </c>
      <c r="BX9" s="87">
        <f ca="1">INDIRECT(""&amp;$D$2&amp;"!AB52")</f>
        <v>0</v>
      </c>
      <c r="BY9" s="87">
        <f ca="1">INDIRECT(""&amp;$D$2&amp;"!AC52")</f>
        <v>0</v>
      </c>
      <c r="BZ9" s="87">
        <f ca="1">INDIRECT(""&amp;$D$2&amp;"!AD52")</f>
        <v>0</v>
      </c>
      <c r="CA9" s="87" t="str">
        <f ca="1">INDIRECT(""&amp;$D$2&amp;"!AE52")</f>
        <v/>
      </c>
      <c r="CB9" s="87" t="str">
        <f ca="1">INDIRECT(""&amp;$D$2&amp;"!AF52")</f>
        <v/>
      </c>
      <c r="CC9" s="88" t="str">
        <f ca="1">INDIRECT(""&amp;$D$2&amp;"!AG52")</f>
        <v/>
      </c>
      <c r="CD9" s="89" t="str">
        <f ca="1">INDIRECT(""&amp;$E$2&amp;"!B19")&amp;""</f>
        <v/>
      </c>
      <c r="CE9" s="89" t="str">
        <f ca="1">INDIRECT(""&amp;$E$2&amp;"!C19")&amp;""</f>
        <v/>
      </c>
      <c r="CF9" s="89">
        <f ca="1">INDIRECT(""&amp;$E$2&amp;"!E19")</f>
        <v>0</v>
      </c>
      <c r="CG9" s="89">
        <f ca="1">INDIRECT(""&amp;$E$2&amp;"!F19")</f>
        <v>0</v>
      </c>
      <c r="CH9" s="89" t="str">
        <f ca="1">INDIRECT(""&amp;$E$2&amp;"!G19")&amp;""</f>
        <v/>
      </c>
      <c r="CI9" s="89" t="str">
        <f ca="1">INDIRECT(""&amp;$E$2&amp;"!H19")&amp;""</f>
        <v/>
      </c>
      <c r="CJ9" s="89">
        <f ca="1">INDIRECT(""&amp;$E$2&amp;"!I19")</f>
        <v>0</v>
      </c>
      <c r="CK9" s="89" t="str">
        <f ca="1">INDIRECT(""&amp;$E$2&amp;"!J19")&amp;""</f>
        <v/>
      </c>
      <c r="CL9" s="89" t="str">
        <f ca="1">INDIRECT(""&amp;$E$2&amp;"!K19")&amp;""</f>
        <v/>
      </c>
      <c r="CM9" s="89" t="str">
        <f ca="1">INDIRECT(""&amp;$E$2&amp;"!L19")&amp;""</f>
        <v/>
      </c>
      <c r="CN9" s="89">
        <f ca="1">INDIRECT(""&amp;$E$2&amp;"!M19")</f>
        <v>0</v>
      </c>
      <c r="CO9" s="89">
        <f ca="1">INDIRECT(""&amp;$E$2&amp;"!N19")</f>
        <v>0</v>
      </c>
      <c r="CP9" s="89">
        <f ca="1">INDIRECT(""&amp;$E$2&amp;"!O19")</f>
        <v>0</v>
      </c>
      <c r="CQ9" s="90" t="str">
        <f ca="1">INDIRECT(""&amp;$E$2&amp;"!P19")&amp;""</f>
        <v/>
      </c>
      <c r="CR9" s="92" t="str">
        <f ca="1">INDIRECT("'"&amp;$F$2&amp;"'!B19")&amp;""</f>
        <v/>
      </c>
      <c r="CS9" s="92" t="str">
        <f ca="1">INDIRECT("'"&amp;$F$2&amp;"'!C19")&amp;""</f>
        <v/>
      </c>
      <c r="CT9" s="92">
        <f ca="1">INDIRECT("'"&amp;$F$2&amp;"'!D19")</f>
        <v>0</v>
      </c>
      <c r="CU9" s="92" t="str">
        <f ca="1">INDIRECT("'"&amp;$F$2&amp;"'!E19")&amp;""</f>
        <v/>
      </c>
      <c r="CV9" s="92" t="str">
        <f ca="1">INDIRECT("'"&amp;$F$2&amp;"'!F19")&amp;""</f>
        <v/>
      </c>
      <c r="CW9" s="92" t="str">
        <f ca="1">INDIRECT("'"&amp;$F$2&amp;"'!G19")&amp;""</f>
        <v/>
      </c>
      <c r="CX9" s="92" t="str">
        <f ca="1">INDIRECT("'"&amp;$F$2&amp;"'!H19")&amp;""</f>
        <v/>
      </c>
      <c r="CY9" s="92" t="str">
        <f ca="1">INDIRECT("'"&amp;$F$2&amp;"'!I19")&amp;""</f>
        <v/>
      </c>
      <c r="CZ9" s="91" t="str">
        <f ca="1">INDIRECT("'"&amp;$G$2&amp;"'!B19")&amp;""</f>
        <v/>
      </c>
      <c r="DA9" s="84" t="str">
        <f ca="1">INDIRECT("'"&amp;$G$2&amp;"'!C19")&amp;""</f>
        <v/>
      </c>
      <c r="DB9" s="84">
        <f ca="1">INDIRECT("'"&amp;$G$2&amp;"'!D19")</f>
        <v>0</v>
      </c>
      <c r="DC9" s="84" t="str">
        <f ca="1">INDIRECT("'"&amp;$G$2&amp;"'!E19")&amp;""</f>
        <v/>
      </c>
      <c r="DD9" s="84" t="str">
        <f ca="1">INDIRECT("'"&amp;$G$2&amp;"'!H19")&amp;""</f>
        <v/>
      </c>
      <c r="DE9" s="84" t="str">
        <f ca="1">INDIRECT("'"&amp;$G$2&amp;"'!I19")&amp;""</f>
        <v/>
      </c>
      <c r="DF9" s="84">
        <f ca="1">INDIRECT("'"&amp;$G$2&amp;"'!J19")</f>
        <v>0</v>
      </c>
      <c r="DG9" s="84">
        <f ca="1">INDIRECT("'"&amp;$G$2&amp;"'!K19")</f>
        <v>0</v>
      </c>
      <c r="DH9" s="84">
        <f ca="1">INDIRECT("'"&amp;$G$2&amp;"'!L19")</f>
        <v>0</v>
      </c>
      <c r="DI9" s="84" t="str">
        <f ca="1">INDIRECT("'"&amp;$G$2&amp;"'!M19")&amp;""</f>
        <v/>
      </c>
      <c r="DJ9" s="82" t="str">
        <f ca="1">INDIRECT("'"&amp;$H$2&amp;"'!B26")&amp;""</f>
        <v/>
      </c>
      <c r="DK9" s="82" t="str">
        <f ca="1">INDIRECT("'"&amp;$H$2&amp;"'!C26")&amp;""</f>
        <v/>
      </c>
      <c r="DL9" s="82" t="str">
        <f ca="1">INDIRECT("'"&amp;$H$2&amp;"'!D26")&amp;""</f>
        <v/>
      </c>
      <c r="DM9" s="82" t="str">
        <f ca="1">INDIRECT("'"&amp;$H$2&amp;"'!E26")&amp;""</f>
        <v/>
      </c>
      <c r="DN9" s="82" t="str">
        <f ca="1">INDIRECT("'"&amp;$H$2&amp;"'!F26")&amp;""</f>
        <v/>
      </c>
      <c r="DO9" s="82">
        <f ca="1">INDIRECT("'"&amp;$H$2&amp;"'!G26")</f>
        <v>0</v>
      </c>
      <c r="DP9" s="82">
        <f ca="1">INDIRECT("'"&amp;$H$2&amp;"'!H26")</f>
        <v>0</v>
      </c>
      <c r="DQ9" s="82" t="str">
        <f ca="1">INDIRECT("'"&amp;$H$2&amp;"'!I26")&amp;""</f>
        <v/>
      </c>
      <c r="DR9" s="82">
        <f ca="1">INDIRECT("'"&amp;$H$2&amp;"'!J26")</f>
        <v>0</v>
      </c>
      <c r="DS9" s="82">
        <f ca="1">INDIRECT("'"&amp;$H$2&amp;"'!K26")</f>
        <v>0</v>
      </c>
      <c r="DT9" s="82" t="str">
        <f ca="1">INDIRECT("'"&amp;$H$2&amp;"'!L26")&amp;""</f>
        <v/>
      </c>
      <c r="DU9" s="82" t="str">
        <f ca="1">INDIRECT("'"&amp;$H$2&amp;"'!M26")&amp;""</f>
        <v>0</v>
      </c>
      <c r="DV9" s="79" t="str">
        <f ca="1">INDIRECT("'"&amp;$I$2&amp;"'!B25")&amp;""</f>
        <v/>
      </c>
      <c r="DW9" s="79" t="str">
        <f ca="1">INDIRECT("'"&amp;$I$2&amp;"'!C25")&amp;""</f>
        <v/>
      </c>
      <c r="DX9" s="79" t="str">
        <f ca="1">INDIRECT("'"&amp;$I$2&amp;"'!D25")&amp;""</f>
        <v/>
      </c>
      <c r="DY9" s="79">
        <f ca="1">INDIRECT("'"&amp;$I$2&amp;"'!E25")</f>
        <v>0</v>
      </c>
      <c r="DZ9" s="79">
        <f ca="1">INDIRECT("'"&amp;$I$2&amp;"'!F25")</f>
        <v>0</v>
      </c>
      <c r="EA9" s="79">
        <f ca="1">INDIRECT("'"&amp;$I$2&amp;"'!G25")</f>
        <v>0</v>
      </c>
      <c r="EB9" s="79">
        <f ca="1">INDIRECT("'"&amp;$I$2&amp;"'!H25")</f>
        <v>0</v>
      </c>
      <c r="EC9" s="79" t="str">
        <f ca="1">INDIRECT("'"&amp;$I$2&amp;"'!I25")&amp;""</f>
        <v/>
      </c>
      <c r="ED9" s="79">
        <f ca="1">INDIRECT("'"&amp;$I$2&amp;"'!J25")</f>
        <v>0</v>
      </c>
      <c r="EE9" s="79">
        <f ca="1">INDIRECT("'"&amp;$I$2&amp;"'!K25")</f>
        <v>0</v>
      </c>
      <c r="EF9" s="79" t="str">
        <f ca="1">INDIRECT("'"&amp;$I$2&amp;"'!L25")&amp;""</f>
        <v/>
      </c>
      <c r="EG9" s="79" t="str">
        <f ca="1">INDIRECT("'"&amp;$I$2&amp;"'!M25")&amp;""</f>
        <v>0</v>
      </c>
    </row>
    <row r="10" spans="1:137">
      <c r="A10" s="115">
        <f t="shared" si="5"/>
        <v>0</v>
      </c>
      <c r="B10" s="19" t="str">
        <f t="shared" si="6"/>
        <v/>
      </c>
      <c r="C10" s="19" t="e">
        <f t="shared" si="7"/>
        <v>#VALUE!</v>
      </c>
      <c r="D10" s="110"/>
      <c r="E10" s="110"/>
      <c r="F10" s="110"/>
      <c r="G10" s="110"/>
      <c r="H10" s="110"/>
      <c r="I10" s="110"/>
      <c r="J10" s="110"/>
      <c r="K10" s="110"/>
      <c r="L10" s="76" t="str">
        <f t="shared" ca="1" si="0"/>
        <v/>
      </c>
      <c r="M10" s="76" t="str">
        <f t="shared" ca="1" si="1"/>
        <v/>
      </c>
      <c r="N10" s="76" t="str">
        <f t="shared" ca="1" si="2"/>
        <v/>
      </c>
      <c r="O10" s="76" t="str">
        <f t="shared" ca="1" si="3"/>
        <v/>
      </c>
      <c r="P10" s="85">
        <f t="shared" ca="1" si="4"/>
        <v>0</v>
      </c>
      <c r="Q10" s="86" t="str">
        <f ca="1">INDIRECT(""&amp;$D$2&amp;"!A20")&amp;""</f>
        <v>9</v>
      </c>
      <c r="R10" s="86" t="str">
        <f ca="1">INDIRECT(""&amp;$D$2&amp;"!B20")&amp;""</f>
        <v/>
      </c>
      <c r="S10" s="86" t="str">
        <f ca="1">INDIRECT(""&amp;$D$2&amp;"!C20")</f>
        <v/>
      </c>
      <c r="T10" s="86" t="str">
        <f ca="1">INDIRECT(""&amp;$D$2&amp;"!D20")&amp;""</f>
        <v/>
      </c>
      <c r="U10" s="86" t="str">
        <f ca="1">INDIRECT(""&amp;$D$2&amp;"!E20")</f>
        <v>正しい登録Noを入力してください。</v>
      </c>
      <c r="V10" s="86">
        <f ca="1">INDIRECT(""&amp;$D$2&amp;"!F20")</f>
        <v>0</v>
      </c>
      <c r="W10" s="86" t="str">
        <f ca="1">INDIRECT(""&amp;$D$2&amp;"!G20")&amp;""</f>
        <v/>
      </c>
      <c r="X10" s="86">
        <f ca="1">INDIRECT(""&amp;$D$2&amp;"!H20")</f>
        <v>0</v>
      </c>
      <c r="Y10" s="86" t="str">
        <f ca="1">INDIRECT(""&amp;$D$2&amp;"!I20")&amp;""</f>
        <v/>
      </c>
      <c r="Z10" s="86" t="str">
        <f ca="1">INDIRECT(""&amp;$D$2&amp;"!J20")&amp;""</f>
        <v/>
      </c>
      <c r="AA10" s="86" t="str">
        <f ca="1">INDIRECT(""&amp;$D$2&amp;"!K20")&amp;""</f>
        <v>0</v>
      </c>
      <c r="AB10" s="86" t="str">
        <f ca="1">INDIRECT(""&amp;$D$2&amp;"!L20")&amp;""</f>
        <v/>
      </c>
      <c r="AC10" s="86" t="str">
        <f ca="1">INDIRECT(""&amp;$D$2&amp;"!M20")&amp;""</f>
        <v/>
      </c>
      <c r="AD10" s="86" t="str">
        <f ca="1">INDIRECT(""&amp;$D$2&amp;"!N20")&amp;""</f>
        <v>0</v>
      </c>
      <c r="AE10" s="86">
        <f ca="1">INDIRECT(""&amp;$D$2&amp;"!O20")</f>
        <v>0</v>
      </c>
      <c r="AF10" s="86">
        <f ca="1">INDIRECT(""&amp;$D$2&amp;"!P20")</f>
        <v>0</v>
      </c>
      <c r="AG10" s="86">
        <f ca="1">INDIRECT(""&amp;$D$2&amp;"!Q20")</f>
        <v>0</v>
      </c>
      <c r="AH10" s="86">
        <f ca="1">INDIRECT(""&amp;$D$2&amp;"!R20")</f>
        <v>0</v>
      </c>
      <c r="AI10" s="86">
        <f ca="1">INDIRECT(""&amp;$D$2&amp;"!S20")</f>
        <v>0</v>
      </c>
      <c r="AJ10" s="86">
        <f ca="1">INDIRECT(""&amp;$D$2&amp;"!T20")</f>
        <v>0</v>
      </c>
      <c r="AK10" s="86">
        <f ca="1">INDIRECT(""&amp;$D$2&amp;"!U20")</f>
        <v>0</v>
      </c>
      <c r="AL10" s="86" t="e">
        <f ca="1">INDIRECT(""&amp;$D$2&amp;"!V20")</f>
        <v>#NUM!</v>
      </c>
      <c r="AM10" s="86">
        <f ca="1">INDIRECT(""&amp;$D$2&amp;"!W20")</f>
        <v>45717</v>
      </c>
      <c r="AN10" s="86">
        <f ca="1">INDIRECT(""&amp;$D$2&amp;"!X20")</f>
        <v>31</v>
      </c>
      <c r="AO10" s="86">
        <f ca="1">INDIRECT(""&amp;$D$2&amp;"!Y20")</f>
        <v>-45685</v>
      </c>
      <c r="AP10" s="86">
        <f ca="1">INDIRECT(""&amp;$D$2&amp;"!Z20")</f>
        <v>0</v>
      </c>
      <c r="AQ10" s="86">
        <f ca="1">INDIRECT(""&amp;$D$2&amp;"!AA20")</f>
        <v>1</v>
      </c>
      <c r="AR10" s="86">
        <f ca="1">INDIRECT(""&amp;$D$2&amp;"!AB20")</f>
        <v>0</v>
      </c>
      <c r="AS10" s="86">
        <f ca="1">INDIRECT(""&amp;$D$2&amp;"!AC20")</f>
        <v>0</v>
      </c>
      <c r="AT10" s="86">
        <f ca="1">INDIRECT(""&amp;$D$2&amp;"!AD20")</f>
        <v>0</v>
      </c>
      <c r="AU10" s="86" t="str">
        <f ca="1">INDIRECT(""&amp;$D$2&amp;"!AE20")</f>
        <v/>
      </c>
      <c r="AV10" s="86" t="str">
        <f ca="1">INDIRECT(""&amp;$D$2&amp;"!AF20")</f>
        <v/>
      </c>
      <c r="AW10" s="86" t="str">
        <f ca="1">INDIRECT(""&amp;$D$2&amp;"!AG20")</f>
        <v/>
      </c>
      <c r="AX10" s="87" t="str">
        <f ca="1">INDIRECT(""&amp;$D$2&amp;"!A53")&amp;""</f>
        <v>9</v>
      </c>
      <c r="AY10" s="87" t="str">
        <f ca="1">INDIRECT(""&amp;$D$2&amp;"!B53")&amp;""</f>
        <v/>
      </c>
      <c r="AZ10" s="87" t="str">
        <f ca="1">INDIRECT(""&amp;$D$2&amp;"!C53")&amp;""</f>
        <v/>
      </c>
      <c r="BA10" s="87">
        <f ca="1">INDIRECT(""&amp;$D$2&amp;"!E53")</f>
        <v>0</v>
      </c>
      <c r="BB10" s="87">
        <f ca="1">INDIRECT(""&amp;$D$2&amp;"!F53")</f>
        <v>0</v>
      </c>
      <c r="BC10" s="87" t="str">
        <f ca="1">INDIRECT(""&amp;$D$2&amp;"!G53")&amp;""</f>
        <v/>
      </c>
      <c r="BD10" s="87">
        <f ca="1">INDIRECT(""&amp;$D$2&amp;"!H53")</f>
        <v>0</v>
      </c>
      <c r="BE10" s="87" t="str">
        <f ca="1">INDIRECT(""&amp;$D$2&amp;"!I53")&amp;""</f>
        <v/>
      </c>
      <c r="BF10" s="87" t="str">
        <f ca="1">INDIRECT(""&amp;$D$2&amp;"!J53")&amp;""</f>
        <v/>
      </c>
      <c r="BG10" s="87" t="str">
        <f ca="1">INDIRECT(""&amp;$D$2&amp;"!K53")&amp;""</f>
        <v>0</v>
      </c>
      <c r="BH10" s="87" t="str">
        <f ca="1">INDIRECT(""&amp;$D$2&amp;"!L53")&amp;""</f>
        <v/>
      </c>
      <c r="BI10" s="87" t="str">
        <f ca="1">INDIRECT(""&amp;$D$2&amp;"!M53")&amp;""</f>
        <v/>
      </c>
      <c r="BJ10" s="87" t="str">
        <f ca="1">INDIRECT(""&amp;$D$2&amp;"!N53")&amp;""</f>
        <v>0</v>
      </c>
      <c r="BK10" s="87">
        <f ca="1">INDIRECT(""&amp;$D$2&amp;"!O53")</f>
        <v>0</v>
      </c>
      <c r="BL10" s="87">
        <f ca="1">INDIRECT(""&amp;$D$2&amp;"!P53")</f>
        <v>0</v>
      </c>
      <c r="BM10" s="87">
        <f ca="1">INDIRECT(""&amp;$D$2&amp;"!Q53")</f>
        <v>0</v>
      </c>
      <c r="BN10" s="87">
        <f ca="1">INDIRECT(""&amp;$D$2&amp;"!R53")</f>
        <v>0</v>
      </c>
      <c r="BO10" s="87">
        <f ca="1">INDIRECT(""&amp;$D$2&amp;"!S53")</f>
        <v>0</v>
      </c>
      <c r="BP10" s="87">
        <f ca="1">INDIRECT(""&amp;$D$2&amp;"!T53")</f>
        <v>0</v>
      </c>
      <c r="BQ10" s="87">
        <f ca="1">INDIRECT(""&amp;$D$2&amp;"!U53")</f>
        <v>0</v>
      </c>
      <c r="BR10" s="87" t="e">
        <f ca="1">INDIRECT(""&amp;$D$2&amp;"!V53")</f>
        <v>#NUM!</v>
      </c>
      <c r="BS10" s="87">
        <f ca="1">INDIRECT(""&amp;$D$2&amp;"!W53")</f>
        <v>45717</v>
      </c>
      <c r="BT10" s="87">
        <f ca="1">INDIRECT(""&amp;$D$2&amp;"!X53")</f>
        <v>31</v>
      </c>
      <c r="BU10" s="87">
        <f ca="1">INDIRECT(""&amp;$D$2&amp;"!Y53")</f>
        <v>-45685</v>
      </c>
      <c r="BV10" s="87">
        <f ca="1">INDIRECT(""&amp;$D$2&amp;"!Z53")</f>
        <v>0</v>
      </c>
      <c r="BW10" s="87">
        <f ca="1">INDIRECT(""&amp;$D$2&amp;"!AA53")</f>
        <v>1</v>
      </c>
      <c r="BX10" s="87">
        <f ca="1">INDIRECT(""&amp;$D$2&amp;"!AB53")</f>
        <v>0</v>
      </c>
      <c r="BY10" s="87">
        <f ca="1">INDIRECT(""&amp;$D$2&amp;"!AC53")</f>
        <v>0</v>
      </c>
      <c r="BZ10" s="87">
        <f ca="1">INDIRECT(""&amp;$D$2&amp;"!AD53")</f>
        <v>0</v>
      </c>
      <c r="CA10" s="87" t="str">
        <f ca="1">INDIRECT(""&amp;$D$2&amp;"!AE53")</f>
        <v/>
      </c>
      <c r="CB10" s="87" t="str">
        <f ca="1">INDIRECT(""&amp;$D$2&amp;"!AF53")</f>
        <v/>
      </c>
      <c r="CC10" s="88" t="str">
        <f ca="1">INDIRECT(""&amp;$D$2&amp;"!AG53")</f>
        <v/>
      </c>
      <c r="CD10" s="89" t="str">
        <f ca="1">INDIRECT(""&amp;$E$2&amp;"!B20")&amp;""</f>
        <v/>
      </c>
      <c r="CE10" s="89" t="str">
        <f ca="1">INDIRECT(""&amp;$E$2&amp;"!C20")&amp;""</f>
        <v/>
      </c>
      <c r="CF10" s="89">
        <f ca="1">INDIRECT(""&amp;$E$2&amp;"!E20")</f>
        <v>0</v>
      </c>
      <c r="CG10" s="89">
        <f ca="1">INDIRECT(""&amp;$E$2&amp;"!F20")</f>
        <v>0</v>
      </c>
      <c r="CH10" s="89" t="str">
        <f ca="1">INDIRECT(""&amp;$E$2&amp;"!G20")&amp;""</f>
        <v/>
      </c>
      <c r="CI10" s="89" t="str">
        <f ca="1">INDIRECT(""&amp;$E$2&amp;"!H20")&amp;""</f>
        <v/>
      </c>
      <c r="CJ10" s="89">
        <f ca="1">INDIRECT(""&amp;$E$2&amp;"!I20")</f>
        <v>0</v>
      </c>
      <c r="CK10" s="89" t="str">
        <f ca="1">INDIRECT(""&amp;$E$2&amp;"!J20")&amp;""</f>
        <v/>
      </c>
      <c r="CL10" s="89" t="str">
        <f ca="1">INDIRECT(""&amp;$E$2&amp;"!K20")&amp;""</f>
        <v/>
      </c>
      <c r="CM10" s="89" t="str">
        <f ca="1">INDIRECT(""&amp;$E$2&amp;"!L20")&amp;""</f>
        <v/>
      </c>
      <c r="CN10" s="89">
        <f ca="1">INDIRECT(""&amp;$E$2&amp;"!M20")</f>
        <v>0</v>
      </c>
      <c r="CO10" s="89">
        <f ca="1">INDIRECT(""&amp;$E$2&amp;"!N20")</f>
        <v>0</v>
      </c>
      <c r="CP10" s="89">
        <f ca="1">INDIRECT(""&amp;$E$2&amp;"!O20")</f>
        <v>0</v>
      </c>
      <c r="CQ10" s="90" t="str">
        <f ca="1">INDIRECT(""&amp;$E$2&amp;"!P20")&amp;""</f>
        <v/>
      </c>
      <c r="CR10" s="92" t="str">
        <f ca="1">INDIRECT("'"&amp;$F$2&amp;"'!B20")&amp;""</f>
        <v/>
      </c>
      <c r="CS10" s="92" t="str">
        <f ca="1">INDIRECT("'"&amp;$F$2&amp;"'!C20")&amp;""</f>
        <v/>
      </c>
      <c r="CT10" s="92">
        <f ca="1">INDIRECT("'"&amp;$F$2&amp;"'!D20")</f>
        <v>0</v>
      </c>
      <c r="CU10" s="92" t="str">
        <f ca="1">INDIRECT("'"&amp;$F$2&amp;"'!E20")&amp;""</f>
        <v/>
      </c>
      <c r="CV10" s="92" t="str">
        <f ca="1">INDIRECT("'"&amp;$F$2&amp;"'!F20")&amp;""</f>
        <v/>
      </c>
      <c r="CW10" s="92" t="str">
        <f ca="1">INDIRECT("'"&amp;$F$2&amp;"'!G20")&amp;""</f>
        <v/>
      </c>
      <c r="CX10" s="92" t="str">
        <f ca="1">INDIRECT("'"&amp;$F$2&amp;"'!H20")&amp;""</f>
        <v/>
      </c>
      <c r="CY10" s="92" t="str">
        <f ca="1">INDIRECT("'"&amp;$F$2&amp;"'!I20")&amp;""</f>
        <v/>
      </c>
      <c r="CZ10" s="91" t="str">
        <f ca="1">INDIRECT("'"&amp;$G$2&amp;"'!B20")&amp;""</f>
        <v/>
      </c>
      <c r="DA10" s="84" t="str">
        <f ca="1">INDIRECT("'"&amp;$G$2&amp;"'!C20")&amp;""</f>
        <v/>
      </c>
      <c r="DB10" s="84">
        <f ca="1">INDIRECT("'"&amp;$G$2&amp;"'!D20")</f>
        <v>0</v>
      </c>
      <c r="DC10" s="84" t="str">
        <f ca="1">INDIRECT("'"&amp;$G$2&amp;"'!E20")&amp;""</f>
        <v/>
      </c>
      <c r="DD10" s="84" t="str">
        <f ca="1">INDIRECT("'"&amp;$G$2&amp;"'!H20")&amp;""</f>
        <v/>
      </c>
      <c r="DE10" s="84" t="str">
        <f ca="1">INDIRECT("'"&amp;$G$2&amp;"'!I20")&amp;""</f>
        <v/>
      </c>
      <c r="DF10" s="84">
        <f ca="1">INDIRECT("'"&amp;$G$2&amp;"'!J20")</f>
        <v>0</v>
      </c>
      <c r="DG10" s="84">
        <f ca="1">INDIRECT("'"&amp;$G$2&amp;"'!K20")</f>
        <v>0</v>
      </c>
      <c r="DH10" s="84">
        <f ca="1">INDIRECT("'"&amp;$G$2&amp;"'!L20")</f>
        <v>0</v>
      </c>
      <c r="DI10" s="84" t="str">
        <f ca="1">INDIRECT("'"&amp;$G$2&amp;"'!M20")&amp;""</f>
        <v/>
      </c>
      <c r="DJ10" s="82" t="str">
        <f ca="1">INDIRECT("'"&amp;$H$2&amp;"'!B27")&amp;""</f>
        <v/>
      </c>
      <c r="DK10" s="82" t="str">
        <f ca="1">INDIRECT("'"&amp;$H$2&amp;"'!C27")&amp;""</f>
        <v/>
      </c>
      <c r="DL10" s="82" t="str">
        <f ca="1">INDIRECT("'"&amp;$H$2&amp;"'!D27")&amp;""</f>
        <v/>
      </c>
      <c r="DM10" s="82" t="str">
        <f ca="1">INDIRECT("'"&amp;$H$2&amp;"'!E27")&amp;""</f>
        <v/>
      </c>
      <c r="DN10" s="82" t="str">
        <f ca="1">INDIRECT("'"&amp;$H$2&amp;"'!F27")&amp;""</f>
        <v/>
      </c>
      <c r="DO10" s="82">
        <f ca="1">INDIRECT("'"&amp;$H$2&amp;"'!G27")</f>
        <v>0</v>
      </c>
      <c r="DP10" s="82">
        <f ca="1">INDIRECT("'"&amp;$H$2&amp;"'!H27")</f>
        <v>0</v>
      </c>
      <c r="DQ10" s="82" t="str">
        <f ca="1">INDIRECT("'"&amp;$H$2&amp;"'!I27")&amp;""</f>
        <v/>
      </c>
      <c r="DR10" s="82">
        <f ca="1">INDIRECT("'"&amp;$H$2&amp;"'!J27")</f>
        <v>0</v>
      </c>
      <c r="DS10" s="82">
        <f ca="1">INDIRECT("'"&amp;$H$2&amp;"'!K27")</f>
        <v>0</v>
      </c>
      <c r="DT10" s="82" t="str">
        <f ca="1">INDIRECT("'"&amp;$H$2&amp;"'!L27")&amp;""</f>
        <v/>
      </c>
      <c r="DU10" s="82" t="str">
        <f ca="1">INDIRECT("'"&amp;$H$2&amp;"'!M27")&amp;""</f>
        <v>0</v>
      </c>
      <c r="DV10" s="79" t="str">
        <f ca="1">INDIRECT("'"&amp;$I$2&amp;"'!B26")&amp;""</f>
        <v/>
      </c>
      <c r="DW10" s="79" t="str">
        <f ca="1">INDIRECT("'"&amp;$I$2&amp;"'!C26")&amp;""</f>
        <v/>
      </c>
      <c r="DX10" s="79" t="str">
        <f ca="1">INDIRECT("'"&amp;$I$2&amp;"'!D26")&amp;""</f>
        <v/>
      </c>
      <c r="DY10" s="79">
        <f ca="1">INDIRECT("'"&amp;$I$2&amp;"'!E26")</f>
        <v>0</v>
      </c>
      <c r="DZ10" s="79">
        <f ca="1">INDIRECT("'"&amp;$I$2&amp;"'!F26")</f>
        <v>0</v>
      </c>
      <c r="EA10" s="79">
        <f ca="1">INDIRECT("'"&amp;$I$2&amp;"'!G26")</f>
        <v>0</v>
      </c>
      <c r="EB10" s="79">
        <f ca="1">INDIRECT("'"&amp;$I$2&amp;"'!H26")</f>
        <v>0</v>
      </c>
      <c r="EC10" s="79" t="str">
        <f ca="1">INDIRECT("'"&amp;$I$2&amp;"'!I26")&amp;""</f>
        <v/>
      </c>
      <c r="ED10" s="79">
        <f ca="1">INDIRECT("'"&amp;$I$2&amp;"'!J26")</f>
        <v>0</v>
      </c>
      <c r="EE10" s="79">
        <f ca="1">INDIRECT("'"&amp;$I$2&amp;"'!K26")</f>
        <v>0</v>
      </c>
      <c r="EF10" s="79" t="str">
        <f ca="1">INDIRECT("'"&amp;$I$2&amp;"'!L26")&amp;""</f>
        <v/>
      </c>
      <c r="EG10" s="79" t="str">
        <f ca="1">INDIRECT("'"&amp;$I$2&amp;"'!M26")&amp;""</f>
        <v>0</v>
      </c>
    </row>
    <row r="11" spans="1:137">
      <c r="A11" s="115">
        <f t="shared" si="5"/>
        <v>0</v>
      </c>
      <c r="B11" s="19" t="str">
        <f t="shared" si="6"/>
        <v/>
      </c>
      <c r="C11" s="19" t="e">
        <f t="shared" si="7"/>
        <v>#VALUE!</v>
      </c>
      <c r="D11" s="110"/>
      <c r="E11" s="110"/>
      <c r="F11" s="110"/>
      <c r="G11" s="110"/>
      <c r="H11" s="110"/>
      <c r="I11" s="110"/>
      <c r="J11" s="110"/>
      <c r="K11" s="110"/>
      <c r="L11" s="76" t="str">
        <f t="shared" ca="1" si="0"/>
        <v/>
      </c>
      <c r="M11" s="76" t="str">
        <f t="shared" ca="1" si="1"/>
        <v/>
      </c>
      <c r="N11" s="76" t="str">
        <f t="shared" ca="1" si="2"/>
        <v/>
      </c>
      <c r="O11" s="76" t="str">
        <f t="shared" ca="1" si="3"/>
        <v/>
      </c>
      <c r="P11" s="85">
        <f t="shared" ca="1" si="4"/>
        <v>0</v>
      </c>
      <c r="Q11" s="86" t="str">
        <f ca="1">INDIRECT(""&amp;$D$2&amp;"!A21")&amp;""</f>
        <v>10</v>
      </c>
      <c r="R11" s="86" t="str">
        <f ca="1">INDIRECT(""&amp;$D$2&amp;"!B21")&amp;""</f>
        <v/>
      </c>
      <c r="S11" s="86" t="str">
        <f ca="1">INDIRECT(""&amp;$D$2&amp;"!C21")</f>
        <v/>
      </c>
      <c r="T11" s="86" t="str">
        <f ca="1">INDIRECT(""&amp;$D$2&amp;"!D21")&amp;""</f>
        <v/>
      </c>
      <c r="U11" s="86" t="str">
        <f ca="1">INDIRECT(""&amp;$D$2&amp;"!E21")</f>
        <v>正しい登録Noを入力してください。</v>
      </c>
      <c r="V11" s="86">
        <f ca="1">INDIRECT(""&amp;$D$2&amp;"!F21")</f>
        <v>0</v>
      </c>
      <c r="W11" s="86" t="str">
        <f ca="1">INDIRECT(""&amp;$D$2&amp;"!G21")&amp;""</f>
        <v/>
      </c>
      <c r="X11" s="86">
        <f ca="1">INDIRECT(""&amp;$D$2&amp;"!H21")</f>
        <v>0</v>
      </c>
      <c r="Y11" s="86" t="str">
        <f ca="1">INDIRECT(""&amp;$D$2&amp;"!I21")&amp;""</f>
        <v/>
      </c>
      <c r="Z11" s="86" t="str">
        <f ca="1">INDIRECT(""&amp;$D$2&amp;"!J21")&amp;""</f>
        <v/>
      </c>
      <c r="AA11" s="86" t="str">
        <f ca="1">INDIRECT(""&amp;$D$2&amp;"!K21")&amp;""</f>
        <v>0</v>
      </c>
      <c r="AB11" s="86" t="str">
        <f ca="1">INDIRECT(""&amp;$D$2&amp;"!L21")&amp;""</f>
        <v/>
      </c>
      <c r="AC11" s="86" t="str">
        <f ca="1">INDIRECT(""&amp;$D$2&amp;"!M21")&amp;""</f>
        <v/>
      </c>
      <c r="AD11" s="86" t="str">
        <f ca="1">INDIRECT(""&amp;$D$2&amp;"!N21")&amp;""</f>
        <v>0</v>
      </c>
      <c r="AE11" s="86">
        <f ca="1">INDIRECT(""&amp;$D$2&amp;"!O21")</f>
        <v>0</v>
      </c>
      <c r="AF11" s="86">
        <f ca="1">INDIRECT(""&amp;$D$2&amp;"!P21")</f>
        <v>0</v>
      </c>
      <c r="AG11" s="86">
        <f ca="1">INDIRECT(""&amp;$D$2&amp;"!Q21")</f>
        <v>0</v>
      </c>
      <c r="AH11" s="86">
        <f ca="1">INDIRECT(""&amp;$D$2&amp;"!R21")</f>
        <v>0</v>
      </c>
      <c r="AI11" s="86">
        <f ca="1">INDIRECT(""&amp;$D$2&amp;"!S21")</f>
        <v>0</v>
      </c>
      <c r="AJ11" s="86">
        <f ca="1">INDIRECT(""&amp;$D$2&amp;"!T21")</f>
        <v>0</v>
      </c>
      <c r="AK11" s="86">
        <f ca="1">INDIRECT(""&amp;$D$2&amp;"!U21")</f>
        <v>0</v>
      </c>
      <c r="AL11" s="86" t="e">
        <f ca="1">INDIRECT(""&amp;$D$2&amp;"!V21")</f>
        <v>#NUM!</v>
      </c>
      <c r="AM11" s="86">
        <f ca="1">INDIRECT(""&amp;$D$2&amp;"!W21")</f>
        <v>45717</v>
      </c>
      <c r="AN11" s="86">
        <f ca="1">INDIRECT(""&amp;$D$2&amp;"!X21")</f>
        <v>31</v>
      </c>
      <c r="AO11" s="86">
        <f ca="1">INDIRECT(""&amp;$D$2&amp;"!Y21")</f>
        <v>-45685</v>
      </c>
      <c r="AP11" s="86">
        <f ca="1">INDIRECT(""&amp;$D$2&amp;"!Z21")</f>
        <v>0</v>
      </c>
      <c r="AQ11" s="86">
        <f ca="1">INDIRECT(""&amp;$D$2&amp;"!AA21")</f>
        <v>1</v>
      </c>
      <c r="AR11" s="86">
        <f ca="1">INDIRECT(""&amp;$D$2&amp;"!AB21")</f>
        <v>0</v>
      </c>
      <c r="AS11" s="86">
        <f ca="1">INDIRECT(""&amp;$D$2&amp;"!AC21")</f>
        <v>0</v>
      </c>
      <c r="AT11" s="86">
        <f ca="1">INDIRECT(""&amp;$D$2&amp;"!AD21")</f>
        <v>0</v>
      </c>
      <c r="AU11" s="86" t="str">
        <f ca="1">INDIRECT(""&amp;$D$2&amp;"!AE21")</f>
        <v/>
      </c>
      <c r="AV11" s="86" t="str">
        <f ca="1">INDIRECT(""&amp;$D$2&amp;"!AF21")</f>
        <v/>
      </c>
      <c r="AW11" s="86" t="str">
        <f ca="1">INDIRECT(""&amp;$D$2&amp;"!AG21")</f>
        <v/>
      </c>
      <c r="AX11" s="87" t="str">
        <f ca="1">INDIRECT(""&amp;$D$2&amp;"!A54")&amp;""</f>
        <v>10</v>
      </c>
      <c r="AY11" s="87" t="str">
        <f ca="1">INDIRECT(""&amp;$D$2&amp;"!B54")&amp;""</f>
        <v/>
      </c>
      <c r="AZ11" s="87" t="str">
        <f ca="1">INDIRECT(""&amp;$D$2&amp;"!C54")&amp;""</f>
        <v/>
      </c>
      <c r="BA11" s="87">
        <f ca="1">INDIRECT(""&amp;$D$2&amp;"!E54")</f>
        <v>0</v>
      </c>
      <c r="BB11" s="87">
        <f ca="1">INDIRECT(""&amp;$D$2&amp;"!F54")</f>
        <v>0</v>
      </c>
      <c r="BC11" s="87" t="str">
        <f ca="1">INDIRECT(""&amp;$D$2&amp;"!G54")&amp;""</f>
        <v/>
      </c>
      <c r="BD11" s="87">
        <f ca="1">INDIRECT(""&amp;$D$2&amp;"!H54")</f>
        <v>0</v>
      </c>
      <c r="BE11" s="87" t="str">
        <f ca="1">INDIRECT(""&amp;$D$2&amp;"!I54")&amp;""</f>
        <v/>
      </c>
      <c r="BF11" s="87" t="str">
        <f ca="1">INDIRECT(""&amp;$D$2&amp;"!J54")&amp;""</f>
        <v/>
      </c>
      <c r="BG11" s="87" t="str">
        <f ca="1">INDIRECT(""&amp;$D$2&amp;"!K54")&amp;""</f>
        <v>0</v>
      </c>
      <c r="BH11" s="87" t="str">
        <f ca="1">INDIRECT(""&amp;$D$2&amp;"!L54")&amp;""</f>
        <v/>
      </c>
      <c r="BI11" s="87" t="str">
        <f ca="1">INDIRECT(""&amp;$D$2&amp;"!M54")&amp;""</f>
        <v/>
      </c>
      <c r="BJ11" s="87" t="str">
        <f ca="1">INDIRECT(""&amp;$D$2&amp;"!N54")&amp;""</f>
        <v>0</v>
      </c>
      <c r="BK11" s="87">
        <f ca="1">INDIRECT(""&amp;$D$2&amp;"!O54")</f>
        <v>0</v>
      </c>
      <c r="BL11" s="87">
        <f ca="1">INDIRECT(""&amp;$D$2&amp;"!P54")</f>
        <v>0</v>
      </c>
      <c r="BM11" s="87">
        <f ca="1">INDIRECT(""&amp;$D$2&amp;"!Q54")</f>
        <v>0</v>
      </c>
      <c r="BN11" s="87">
        <f ca="1">INDIRECT(""&amp;$D$2&amp;"!R54")</f>
        <v>0</v>
      </c>
      <c r="BO11" s="87">
        <f ca="1">INDIRECT(""&amp;$D$2&amp;"!S54")</f>
        <v>0</v>
      </c>
      <c r="BP11" s="87">
        <f ca="1">INDIRECT(""&amp;$D$2&amp;"!T54")</f>
        <v>0</v>
      </c>
      <c r="BQ11" s="87">
        <f ca="1">INDIRECT(""&amp;$D$2&amp;"!U54")</f>
        <v>0</v>
      </c>
      <c r="BR11" s="87" t="e">
        <f ca="1">INDIRECT(""&amp;$D$2&amp;"!V54")</f>
        <v>#NUM!</v>
      </c>
      <c r="BS11" s="87">
        <f ca="1">INDIRECT(""&amp;$D$2&amp;"!W54")</f>
        <v>45717</v>
      </c>
      <c r="BT11" s="87">
        <f ca="1">INDIRECT(""&amp;$D$2&amp;"!X54")</f>
        <v>31</v>
      </c>
      <c r="BU11" s="87">
        <f ca="1">INDIRECT(""&amp;$D$2&amp;"!Y54")</f>
        <v>-45685</v>
      </c>
      <c r="BV11" s="87">
        <f ca="1">INDIRECT(""&amp;$D$2&amp;"!Z54")</f>
        <v>0</v>
      </c>
      <c r="BW11" s="87">
        <f ca="1">INDIRECT(""&amp;$D$2&amp;"!AA54")</f>
        <v>1</v>
      </c>
      <c r="BX11" s="87">
        <f ca="1">INDIRECT(""&amp;$D$2&amp;"!AB54")</f>
        <v>0</v>
      </c>
      <c r="BY11" s="87">
        <f ca="1">INDIRECT(""&amp;$D$2&amp;"!AC54")</f>
        <v>0</v>
      </c>
      <c r="BZ11" s="87">
        <f ca="1">INDIRECT(""&amp;$D$2&amp;"!AD54")</f>
        <v>0</v>
      </c>
      <c r="CA11" s="87" t="str">
        <f ca="1">INDIRECT(""&amp;$D$2&amp;"!AE54")</f>
        <v/>
      </c>
      <c r="CB11" s="87" t="str">
        <f ca="1">INDIRECT(""&amp;$D$2&amp;"!AF54")</f>
        <v/>
      </c>
      <c r="CC11" s="88" t="str">
        <f ca="1">INDIRECT(""&amp;$D$2&amp;"!AG54")</f>
        <v/>
      </c>
      <c r="CD11" s="89" t="str">
        <f ca="1">INDIRECT(""&amp;$E$2&amp;"!B21")&amp;""</f>
        <v/>
      </c>
      <c r="CE11" s="89" t="str">
        <f ca="1">INDIRECT(""&amp;$E$2&amp;"!C21")&amp;""</f>
        <v/>
      </c>
      <c r="CF11" s="89">
        <f ca="1">INDIRECT(""&amp;$E$2&amp;"!E21")</f>
        <v>0</v>
      </c>
      <c r="CG11" s="89">
        <f ca="1">INDIRECT(""&amp;$E$2&amp;"!F21")</f>
        <v>0</v>
      </c>
      <c r="CH11" s="89" t="str">
        <f ca="1">INDIRECT(""&amp;$E$2&amp;"!G21")&amp;""</f>
        <v/>
      </c>
      <c r="CI11" s="89" t="str">
        <f ca="1">INDIRECT(""&amp;$E$2&amp;"!H21")&amp;""</f>
        <v/>
      </c>
      <c r="CJ11" s="89">
        <f ca="1">INDIRECT(""&amp;$E$2&amp;"!I21")</f>
        <v>0</v>
      </c>
      <c r="CK11" s="89" t="str">
        <f ca="1">INDIRECT(""&amp;$E$2&amp;"!J21")&amp;""</f>
        <v/>
      </c>
      <c r="CL11" s="89" t="str">
        <f ca="1">INDIRECT(""&amp;$E$2&amp;"!K21")&amp;""</f>
        <v/>
      </c>
      <c r="CM11" s="89" t="str">
        <f ca="1">INDIRECT(""&amp;$E$2&amp;"!L21")&amp;""</f>
        <v/>
      </c>
      <c r="CN11" s="89">
        <f ca="1">INDIRECT(""&amp;$E$2&amp;"!M21")</f>
        <v>0</v>
      </c>
      <c r="CO11" s="89">
        <f ca="1">INDIRECT(""&amp;$E$2&amp;"!N21")</f>
        <v>0</v>
      </c>
      <c r="CP11" s="89">
        <f ca="1">INDIRECT(""&amp;$E$2&amp;"!O21")</f>
        <v>0</v>
      </c>
      <c r="CQ11" s="90" t="str">
        <f ca="1">INDIRECT(""&amp;$E$2&amp;"!P21")&amp;""</f>
        <v/>
      </c>
      <c r="CR11" s="92" t="str">
        <f ca="1">INDIRECT("'"&amp;$F$2&amp;"'!B21")&amp;""</f>
        <v/>
      </c>
      <c r="CS11" s="92" t="str">
        <f ca="1">INDIRECT("'"&amp;$F$2&amp;"'!C21")&amp;""</f>
        <v/>
      </c>
      <c r="CT11" s="92">
        <f ca="1">INDIRECT("'"&amp;$F$2&amp;"'!D21")</f>
        <v>0</v>
      </c>
      <c r="CU11" s="92" t="str">
        <f ca="1">INDIRECT("'"&amp;$F$2&amp;"'!E21")&amp;""</f>
        <v/>
      </c>
      <c r="CV11" s="92" t="str">
        <f ca="1">INDIRECT("'"&amp;$F$2&amp;"'!F21")&amp;""</f>
        <v/>
      </c>
      <c r="CW11" s="92" t="str">
        <f ca="1">INDIRECT("'"&amp;$F$2&amp;"'!G21")&amp;""</f>
        <v/>
      </c>
      <c r="CX11" s="92" t="str">
        <f ca="1">INDIRECT("'"&amp;$F$2&amp;"'!H21")&amp;""</f>
        <v/>
      </c>
      <c r="CY11" s="92" t="str">
        <f ca="1">INDIRECT("'"&amp;$F$2&amp;"'!I21")&amp;""</f>
        <v/>
      </c>
      <c r="CZ11" s="91" t="str">
        <f ca="1">INDIRECT("'"&amp;$G$2&amp;"'!B21")&amp;""</f>
        <v/>
      </c>
      <c r="DA11" s="84" t="str">
        <f ca="1">INDIRECT("'"&amp;$G$2&amp;"'!C21")&amp;""</f>
        <v/>
      </c>
      <c r="DB11" s="84">
        <f ca="1">INDIRECT("'"&amp;$G$2&amp;"'!D21")</f>
        <v>0</v>
      </c>
      <c r="DC11" s="84" t="str">
        <f ca="1">INDIRECT("'"&amp;$G$2&amp;"'!E21")&amp;""</f>
        <v/>
      </c>
      <c r="DD11" s="84" t="str">
        <f ca="1">INDIRECT("'"&amp;$G$2&amp;"'!H21")&amp;""</f>
        <v/>
      </c>
      <c r="DE11" s="84" t="str">
        <f ca="1">INDIRECT("'"&amp;$G$2&amp;"'!I21")&amp;""</f>
        <v/>
      </c>
      <c r="DF11" s="84">
        <f ca="1">INDIRECT("'"&amp;$G$2&amp;"'!J21")</f>
        <v>0</v>
      </c>
      <c r="DG11" s="84">
        <f ca="1">INDIRECT("'"&amp;$G$2&amp;"'!K21")</f>
        <v>0</v>
      </c>
      <c r="DH11" s="84">
        <f ca="1">INDIRECT("'"&amp;$G$2&amp;"'!L21")</f>
        <v>0</v>
      </c>
      <c r="DI11" s="84" t="str">
        <f ca="1">INDIRECT("'"&amp;$G$2&amp;"'!M21")&amp;""</f>
        <v/>
      </c>
      <c r="DJ11" s="82" t="str">
        <f ca="1">INDIRECT("'"&amp;$H$2&amp;"'!B28")&amp;""</f>
        <v/>
      </c>
      <c r="DK11" s="82" t="str">
        <f ca="1">INDIRECT("'"&amp;$H$2&amp;"'!C28")&amp;""</f>
        <v/>
      </c>
      <c r="DL11" s="82" t="str">
        <f ca="1">INDIRECT("'"&amp;$H$2&amp;"'!D28")&amp;""</f>
        <v/>
      </c>
      <c r="DM11" s="82" t="str">
        <f ca="1">INDIRECT("'"&amp;$H$2&amp;"'!E28")&amp;""</f>
        <v/>
      </c>
      <c r="DN11" s="82" t="str">
        <f ca="1">INDIRECT("'"&amp;$H$2&amp;"'!F28")&amp;""</f>
        <v/>
      </c>
      <c r="DO11" s="82">
        <f ca="1">INDIRECT("'"&amp;$H$2&amp;"'!G28")</f>
        <v>0</v>
      </c>
      <c r="DP11" s="82">
        <f ca="1">INDIRECT("'"&amp;$H$2&amp;"'!H28")</f>
        <v>0</v>
      </c>
      <c r="DQ11" s="82" t="str">
        <f ca="1">INDIRECT("'"&amp;$H$2&amp;"'!I28")&amp;""</f>
        <v/>
      </c>
      <c r="DR11" s="82">
        <f ca="1">INDIRECT("'"&amp;$H$2&amp;"'!J28")</f>
        <v>0</v>
      </c>
      <c r="DS11" s="82">
        <f ca="1">INDIRECT("'"&amp;$H$2&amp;"'!K28")</f>
        <v>0</v>
      </c>
      <c r="DT11" s="82" t="str">
        <f ca="1">INDIRECT("'"&amp;$H$2&amp;"'!L28")&amp;""</f>
        <v/>
      </c>
      <c r="DU11" s="82" t="str">
        <f ca="1">INDIRECT("'"&amp;$H$2&amp;"'!M28")&amp;""</f>
        <v>0</v>
      </c>
      <c r="DV11" s="79" t="str">
        <f ca="1">INDIRECT("'"&amp;$I$2&amp;"'!B27")&amp;""</f>
        <v/>
      </c>
      <c r="DW11" s="79" t="str">
        <f ca="1">INDIRECT("'"&amp;$I$2&amp;"'!C27")&amp;""</f>
        <v/>
      </c>
      <c r="DX11" s="79" t="str">
        <f ca="1">INDIRECT("'"&amp;$I$2&amp;"'!D27")&amp;""</f>
        <v/>
      </c>
      <c r="DY11" s="79">
        <f ca="1">INDIRECT("'"&amp;$I$2&amp;"'!E27")</f>
        <v>0</v>
      </c>
      <c r="DZ11" s="79">
        <f ca="1">INDIRECT("'"&amp;$I$2&amp;"'!F27")</f>
        <v>0</v>
      </c>
      <c r="EA11" s="79">
        <f ca="1">INDIRECT("'"&amp;$I$2&amp;"'!G27")</f>
        <v>0</v>
      </c>
      <c r="EB11" s="79">
        <f ca="1">INDIRECT("'"&amp;$I$2&amp;"'!H27")</f>
        <v>0</v>
      </c>
      <c r="EC11" s="79" t="str">
        <f ca="1">INDIRECT("'"&amp;$I$2&amp;"'!I27")&amp;""</f>
        <v/>
      </c>
      <c r="ED11" s="79">
        <f ca="1">INDIRECT("'"&amp;$I$2&amp;"'!J27")</f>
        <v>0</v>
      </c>
      <c r="EE11" s="79">
        <f ca="1">INDIRECT("'"&amp;$I$2&amp;"'!K27")</f>
        <v>0</v>
      </c>
      <c r="EF11" s="79" t="str">
        <f ca="1">INDIRECT("'"&amp;$I$2&amp;"'!L27")&amp;""</f>
        <v/>
      </c>
      <c r="EG11" s="79" t="str">
        <f ca="1">INDIRECT("'"&amp;$I$2&amp;"'!M27")&amp;""</f>
        <v>0</v>
      </c>
    </row>
    <row r="12" spans="1:137">
      <c r="A12" s="115">
        <f t="shared" si="5"/>
        <v>0</v>
      </c>
      <c r="B12" s="19" t="str">
        <f t="shared" si="6"/>
        <v/>
      </c>
      <c r="C12" s="19" t="e">
        <f t="shared" si="7"/>
        <v>#VALUE!</v>
      </c>
      <c r="D12" s="110"/>
      <c r="E12" s="110"/>
      <c r="F12" s="110"/>
      <c r="G12" s="110"/>
      <c r="H12" s="110"/>
      <c r="I12" s="110"/>
      <c r="J12" s="110"/>
      <c r="K12" s="110"/>
      <c r="L12" s="76" t="str">
        <f t="shared" ca="1" si="0"/>
        <v/>
      </c>
      <c r="M12" s="76" t="str">
        <f t="shared" ca="1" si="1"/>
        <v/>
      </c>
      <c r="N12" s="76" t="str">
        <f t="shared" ca="1" si="2"/>
        <v/>
      </c>
      <c r="O12" s="76" t="str">
        <f t="shared" ca="1" si="3"/>
        <v/>
      </c>
      <c r="P12" s="85">
        <f t="shared" ca="1" si="4"/>
        <v>0</v>
      </c>
      <c r="Q12" s="86" t="str">
        <f ca="1">INDIRECT(""&amp;$D$2&amp;"!A22")&amp;""</f>
        <v>11</v>
      </c>
      <c r="R12" s="86" t="str">
        <f ca="1">INDIRECT(""&amp;$D$2&amp;"!B22")&amp;""</f>
        <v/>
      </c>
      <c r="S12" s="86" t="str">
        <f ca="1">INDIRECT(""&amp;$D$2&amp;"!C22")</f>
        <v/>
      </c>
      <c r="T12" s="86" t="str">
        <f ca="1">INDIRECT(""&amp;$D$2&amp;"!D22")&amp;""</f>
        <v/>
      </c>
      <c r="U12" s="86" t="str">
        <f ca="1">INDIRECT(""&amp;$D$2&amp;"!E22")</f>
        <v>正しい登録Noを入力してください。</v>
      </c>
      <c r="V12" s="86">
        <f ca="1">INDIRECT(""&amp;$D$2&amp;"!F22")</f>
        <v>0</v>
      </c>
      <c r="W12" s="86" t="str">
        <f ca="1">INDIRECT(""&amp;$D$2&amp;"!G22")&amp;""</f>
        <v/>
      </c>
      <c r="X12" s="86">
        <f ca="1">INDIRECT(""&amp;$D$2&amp;"!H22")</f>
        <v>0</v>
      </c>
      <c r="Y12" s="86" t="str">
        <f ca="1">INDIRECT(""&amp;$D$2&amp;"!I22")&amp;""</f>
        <v/>
      </c>
      <c r="Z12" s="86" t="str">
        <f ca="1">INDIRECT(""&amp;$D$2&amp;"!J22")&amp;""</f>
        <v/>
      </c>
      <c r="AA12" s="86" t="str">
        <f ca="1">INDIRECT(""&amp;$D$2&amp;"!K22")&amp;""</f>
        <v>0</v>
      </c>
      <c r="AB12" s="86" t="str">
        <f ca="1">INDIRECT(""&amp;$D$2&amp;"!L22")&amp;""</f>
        <v/>
      </c>
      <c r="AC12" s="86" t="str">
        <f ca="1">INDIRECT(""&amp;$D$2&amp;"!M22")&amp;""</f>
        <v/>
      </c>
      <c r="AD12" s="86" t="str">
        <f ca="1">INDIRECT(""&amp;$D$2&amp;"!N22")&amp;""</f>
        <v>0</v>
      </c>
      <c r="AE12" s="86">
        <f ca="1">INDIRECT(""&amp;$D$2&amp;"!O22")</f>
        <v>0</v>
      </c>
      <c r="AF12" s="86">
        <f ca="1">INDIRECT(""&amp;$D$2&amp;"!P22")</f>
        <v>0</v>
      </c>
      <c r="AG12" s="86">
        <f ca="1">INDIRECT(""&amp;$D$2&amp;"!Q22")</f>
        <v>0</v>
      </c>
      <c r="AH12" s="86">
        <f ca="1">INDIRECT(""&amp;$D$2&amp;"!R22")</f>
        <v>0</v>
      </c>
      <c r="AI12" s="86">
        <f ca="1">INDIRECT(""&amp;$D$2&amp;"!S22")</f>
        <v>0</v>
      </c>
      <c r="AJ12" s="86">
        <f ca="1">INDIRECT(""&amp;$D$2&amp;"!T22")</f>
        <v>0</v>
      </c>
      <c r="AK12" s="86">
        <f ca="1">INDIRECT(""&amp;$D$2&amp;"!U22")</f>
        <v>0</v>
      </c>
      <c r="AL12" s="86" t="e">
        <f ca="1">INDIRECT(""&amp;$D$2&amp;"!V22")</f>
        <v>#NUM!</v>
      </c>
      <c r="AM12" s="86">
        <f ca="1">INDIRECT(""&amp;$D$2&amp;"!W22")</f>
        <v>45717</v>
      </c>
      <c r="AN12" s="86">
        <f ca="1">INDIRECT(""&amp;$D$2&amp;"!X22")</f>
        <v>31</v>
      </c>
      <c r="AO12" s="86">
        <f ca="1">INDIRECT(""&amp;$D$2&amp;"!Y22")</f>
        <v>-45685</v>
      </c>
      <c r="AP12" s="86">
        <f ca="1">INDIRECT(""&amp;$D$2&amp;"!Z22")</f>
        <v>0</v>
      </c>
      <c r="AQ12" s="86">
        <f ca="1">INDIRECT(""&amp;$D$2&amp;"!AA22")</f>
        <v>1</v>
      </c>
      <c r="AR12" s="86">
        <f ca="1">INDIRECT(""&amp;$D$2&amp;"!AB22")</f>
        <v>0</v>
      </c>
      <c r="AS12" s="86">
        <f ca="1">INDIRECT(""&amp;$D$2&amp;"!AC22")</f>
        <v>0</v>
      </c>
      <c r="AT12" s="86">
        <f ca="1">INDIRECT(""&amp;$D$2&amp;"!AD22")</f>
        <v>0</v>
      </c>
      <c r="AU12" s="86" t="str">
        <f ca="1">INDIRECT(""&amp;$D$2&amp;"!AE22")</f>
        <v/>
      </c>
      <c r="AV12" s="86" t="str">
        <f ca="1">INDIRECT(""&amp;$D$2&amp;"!AF22")</f>
        <v/>
      </c>
      <c r="AW12" s="86" t="str">
        <f ca="1">INDIRECT(""&amp;$D$2&amp;"!AG22")</f>
        <v/>
      </c>
      <c r="AX12" s="110"/>
      <c r="AY12" s="110"/>
      <c r="AZ12" s="110"/>
      <c r="BA12" s="110"/>
      <c r="BB12" s="110"/>
      <c r="BC12" s="110"/>
      <c r="BD12" s="110"/>
      <c r="BE12" s="110"/>
      <c r="BF12" s="110"/>
      <c r="BG12" s="110"/>
      <c r="BH12" s="110"/>
      <c r="BI12" s="110"/>
      <c r="BJ12" s="110"/>
      <c r="BK12" s="110"/>
      <c r="BL12" s="110"/>
      <c r="BM12" s="110"/>
      <c r="BN12" s="110"/>
      <c r="BO12" s="110"/>
      <c r="BP12" s="110"/>
      <c r="BQ12" s="110"/>
      <c r="BR12" s="110"/>
      <c r="BS12" s="110"/>
      <c r="BT12" s="110"/>
      <c r="BU12" s="110"/>
      <c r="BV12" s="110"/>
      <c r="BW12" s="110"/>
      <c r="BX12" s="110"/>
      <c r="BY12" s="110"/>
      <c r="BZ12" s="110"/>
      <c r="CA12" s="110"/>
      <c r="CB12" s="110"/>
      <c r="CC12" s="110"/>
      <c r="CD12" s="89" t="str">
        <f ca="1">INDIRECT(""&amp;$E$2&amp;"!B22")&amp;""</f>
        <v/>
      </c>
      <c r="CE12" s="89" t="str">
        <f ca="1">INDIRECT(""&amp;$E$2&amp;"!C22")&amp;""</f>
        <v/>
      </c>
      <c r="CF12" s="89">
        <f ca="1">INDIRECT(""&amp;$E$2&amp;"!E22")</f>
        <v>0</v>
      </c>
      <c r="CG12" s="89">
        <f ca="1">INDIRECT(""&amp;$E$2&amp;"!F22")</f>
        <v>0</v>
      </c>
      <c r="CH12" s="89" t="str">
        <f ca="1">INDIRECT(""&amp;$E$2&amp;"!G22")&amp;""</f>
        <v/>
      </c>
      <c r="CI12" s="89" t="str">
        <f ca="1">INDIRECT(""&amp;$E$2&amp;"!H22")&amp;""</f>
        <v/>
      </c>
      <c r="CJ12" s="89">
        <f ca="1">INDIRECT(""&amp;$E$2&amp;"!I22")</f>
        <v>0</v>
      </c>
      <c r="CK12" s="89" t="str">
        <f ca="1">INDIRECT(""&amp;$E$2&amp;"!J22")&amp;""</f>
        <v/>
      </c>
      <c r="CL12" s="89" t="str">
        <f ca="1">INDIRECT(""&amp;$E$2&amp;"!K22")&amp;""</f>
        <v/>
      </c>
      <c r="CM12" s="89" t="str">
        <f ca="1">INDIRECT(""&amp;$E$2&amp;"!L22")&amp;""</f>
        <v/>
      </c>
      <c r="CN12" s="89">
        <f ca="1">INDIRECT(""&amp;$E$2&amp;"!M22")</f>
        <v>0</v>
      </c>
      <c r="CO12" s="89">
        <f ca="1">INDIRECT(""&amp;$E$2&amp;"!N22")</f>
        <v>0</v>
      </c>
      <c r="CP12" s="89">
        <f ca="1">INDIRECT(""&amp;$E$2&amp;"!O22")</f>
        <v>0</v>
      </c>
      <c r="CQ12" s="90" t="str">
        <f ca="1">INDIRECT(""&amp;$E$2&amp;"!P22")&amp;""</f>
        <v/>
      </c>
      <c r="CR12" s="92" t="str">
        <f ca="1">INDIRECT("'"&amp;$F$2&amp;"'!B22")&amp;""</f>
        <v/>
      </c>
      <c r="CS12" s="92" t="str">
        <f ca="1">INDIRECT("'"&amp;$F$2&amp;"'!C22")&amp;""</f>
        <v/>
      </c>
      <c r="CT12" s="92">
        <f ca="1">INDIRECT("'"&amp;$F$2&amp;"'!D22")</f>
        <v>0</v>
      </c>
      <c r="CU12" s="92" t="str">
        <f ca="1">INDIRECT("'"&amp;$F$2&amp;"'!E22")&amp;""</f>
        <v/>
      </c>
      <c r="CV12" s="92" t="str">
        <f ca="1">INDIRECT("'"&amp;$F$2&amp;"'!F22")&amp;""</f>
        <v/>
      </c>
      <c r="CW12" s="92" t="str">
        <f ca="1">INDIRECT("'"&amp;$F$2&amp;"'!G22")&amp;""</f>
        <v/>
      </c>
      <c r="CX12" s="92" t="str">
        <f ca="1">INDIRECT("'"&amp;$F$2&amp;"'!H22")&amp;""</f>
        <v/>
      </c>
      <c r="CY12" s="92" t="str">
        <f ca="1">INDIRECT("'"&amp;$F$2&amp;"'!I22")&amp;""</f>
        <v/>
      </c>
      <c r="CZ12" s="91" t="str">
        <f ca="1">INDIRECT("'"&amp;$G$2&amp;"'!B22")&amp;""</f>
        <v/>
      </c>
      <c r="DA12" s="84" t="str">
        <f ca="1">INDIRECT("'"&amp;$G$2&amp;"'!C22")&amp;""</f>
        <v/>
      </c>
      <c r="DB12" s="84">
        <f ca="1">INDIRECT("'"&amp;$G$2&amp;"'!D22")</f>
        <v>0</v>
      </c>
      <c r="DC12" s="84" t="str">
        <f ca="1">INDIRECT("'"&amp;$G$2&amp;"'!E22")&amp;""</f>
        <v/>
      </c>
      <c r="DD12" s="84" t="str">
        <f ca="1">INDIRECT("'"&amp;$G$2&amp;"'!H22")&amp;""</f>
        <v/>
      </c>
      <c r="DE12" s="84" t="str">
        <f ca="1">INDIRECT("'"&amp;$G$2&amp;"'!I22")&amp;""</f>
        <v/>
      </c>
      <c r="DF12" s="84">
        <f ca="1">INDIRECT("'"&amp;$G$2&amp;"'!J22")</f>
        <v>0</v>
      </c>
      <c r="DG12" s="84">
        <f ca="1">INDIRECT("'"&amp;$G$2&amp;"'!K22")</f>
        <v>0</v>
      </c>
      <c r="DH12" s="84">
        <f ca="1">INDIRECT("'"&amp;$G$2&amp;"'!L22")</f>
        <v>0</v>
      </c>
      <c r="DI12" s="84" t="str">
        <f ca="1">INDIRECT("'"&amp;$G$2&amp;"'!M22")&amp;""</f>
        <v/>
      </c>
      <c r="DJ12" s="82" t="str">
        <f ca="1">INDIRECT("'"&amp;$H$2&amp;"'!B29")&amp;""</f>
        <v/>
      </c>
      <c r="DK12" s="82" t="str">
        <f ca="1">INDIRECT("'"&amp;$H$2&amp;"'!C29")&amp;""</f>
        <v/>
      </c>
      <c r="DL12" s="82" t="str">
        <f ca="1">INDIRECT("'"&amp;$H$2&amp;"'!D29")&amp;""</f>
        <v/>
      </c>
      <c r="DM12" s="82" t="str">
        <f ca="1">INDIRECT("'"&amp;$H$2&amp;"'!E29")&amp;""</f>
        <v/>
      </c>
      <c r="DN12" s="82" t="str">
        <f ca="1">INDIRECT("'"&amp;$H$2&amp;"'!F29")&amp;""</f>
        <v/>
      </c>
      <c r="DO12" s="82">
        <f ca="1">INDIRECT("'"&amp;$H$2&amp;"'!G29")</f>
        <v>0</v>
      </c>
      <c r="DP12" s="82">
        <f ca="1">INDIRECT("'"&amp;$H$2&amp;"'!H29")</f>
        <v>0</v>
      </c>
      <c r="DQ12" s="82" t="str">
        <f ca="1">INDIRECT("'"&amp;$H$2&amp;"'!I29")&amp;""</f>
        <v/>
      </c>
      <c r="DR12" s="82">
        <f ca="1">INDIRECT("'"&amp;$H$2&amp;"'!J29")</f>
        <v>0</v>
      </c>
      <c r="DS12" s="82">
        <f ca="1">INDIRECT("'"&amp;$H$2&amp;"'!K29")</f>
        <v>0</v>
      </c>
      <c r="DT12" s="82" t="str">
        <f ca="1">INDIRECT("'"&amp;$H$2&amp;"'!L29")&amp;""</f>
        <v/>
      </c>
      <c r="DU12" s="82" t="str">
        <f ca="1">INDIRECT("'"&amp;$H$2&amp;"'!M29")&amp;""</f>
        <v>0</v>
      </c>
      <c r="DV12" s="79" t="str">
        <f ca="1">INDIRECT("'"&amp;$I$2&amp;"'!B28")&amp;""</f>
        <v/>
      </c>
      <c r="DW12" s="79" t="str">
        <f ca="1">INDIRECT("'"&amp;$I$2&amp;"'!C28")&amp;""</f>
        <v/>
      </c>
      <c r="DX12" s="79" t="str">
        <f ca="1">INDIRECT("'"&amp;$I$2&amp;"'!D28")&amp;""</f>
        <v/>
      </c>
      <c r="DY12" s="79">
        <f ca="1">INDIRECT("'"&amp;$I$2&amp;"'!E28")</f>
        <v>0</v>
      </c>
      <c r="DZ12" s="79">
        <f ca="1">INDIRECT("'"&amp;$I$2&amp;"'!F28")</f>
        <v>0</v>
      </c>
      <c r="EA12" s="79">
        <f ca="1">INDIRECT("'"&amp;$I$2&amp;"'!G28")</f>
        <v>0</v>
      </c>
      <c r="EB12" s="79">
        <f ca="1">INDIRECT("'"&amp;$I$2&amp;"'!H28")</f>
        <v>0</v>
      </c>
      <c r="EC12" s="79" t="str">
        <f ca="1">INDIRECT("'"&amp;$I$2&amp;"'!I28")&amp;""</f>
        <v/>
      </c>
      <c r="ED12" s="79">
        <f ca="1">INDIRECT("'"&amp;$I$2&amp;"'!J28")</f>
        <v>0</v>
      </c>
      <c r="EE12" s="79">
        <f ca="1">INDIRECT("'"&amp;$I$2&amp;"'!K28")</f>
        <v>0</v>
      </c>
      <c r="EF12" s="79" t="str">
        <f ca="1">INDIRECT("'"&amp;$I$2&amp;"'!L28")&amp;""</f>
        <v/>
      </c>
      <c r="EG12" s="79" t="str">
        <f ca="1">INDIRECT("'"&amp;$I$2&amp;"'!M28")&amp;""</f>
        <v>0</v>
      </c>
    </row>
    <row r="13" spans="1:137">
      <c r="A13" s="115">
        <f t="shared" si="5"/>
        <v>0</v>
      </c>
      <c r="B13" s="19" t="str">
        <f t="shared" si="6"/>
        <v/>
      </c>
      <c r="C13" s="19" t="e">
        <f t="shared" si="7"/>
        <v>#VALUE!</v>
      </c>
      <c r="D13" s="110"/>
      <c r="E13" s="110"/>
      <c r="F13" s="110"/>
      <c r="G13" s="110"/>
      <c r="H13" s="110"/>
      <c r="I13" s="110"/>
      <c r="J13" s="110"/>
      <c r="K13" s="110"/>
      <c r="L13" s="76" t="str">
        <f t="shared" ca="1" si="0"/>
        <v/>
      </c>
      <c r="M13" s="76" t="str">
        <f t="shared" ref="M13:M18" ca="1" si="8">INDIRECT(""&amp;$D$2&amp;"!C4")&amp;""</f>
        <v/>
      </c>
      <c r="N13" s="76" t="str">
        <f t="shared" ca="1" si="2"/>
        <v/>
      </c>
      <c r="O13" s="76" t="str">
        <f t="shared" ca="1" si="3"/>
        <v/>
      </c>
      <c r="P13" s="85">
        <f t="shared" ca="1" si="4"/>
        <v>0</v>
      </c>
      <c r="Q13" s="86" t="str">
        <f ca="1">INDIRECT(""&amp;$D$2&amp;"!A23")&amp;""</f>
        <v>12</v>
      </c>
      <c r="R13" s="86" t="str">
        <f ca="1">INDIRECT(""&amp;$D$2&amp;"!B23")&amp;""</f>
        <v/>
      </c>
      <c r="S13" s="86" t="str">
        <f ca="1">INDIRECT(""&amp;$D$2&amp;"!C23")</f>
        <v/>
      </c>
      <c r="T13" s="86" t="str">
        <f ca="1">INDIRECT(""&amp;$D$2&amp;"!D23")&amp;""</f>
        <v/>
      </c>
      <c r="U13" s="86" t="str">
        <f ca="1">INDIRECT(""&amp;$D$2&amp;"!E23")</f>
        <v>正しい登録Noを入力してください。</v>
      </c>
      <c r="V13" s="86">
        <f ca="1">INDIRECT(""&amp;$D$2&amp;"!F23")</f>
        <v>0</v>
      </c>
      <c r="W13" s="86" t="str">
        <f ca="1">INDIRECT(""&amp;$D$2&amp;"!G23")&amp;""</f>
        <v/>
      </c>
      <c r="X13" s="86">
        <f ca="1">INDIRECT(""&amp;$D$2&amp;"!H23")</f>
        <v>0</v>
      </c>
      <c r="Y13" s="86" t="str">
        <f ca="1">INDIRECT(""&amp;$D$2&amp;"!I23")&amp;""</f>
        <v/>
      </c>
      <c r="Z13" s="86" t="str">
        <f ca="1">INDIRECT(""&amp;$D$2&amp;"!J23")&amp;""</f>
        <v/>
      </c>
      <c r="AA13" s="86" t="str">
        <f ca="1">INDIRECT(""&amp;$D$2&amp;"!K23")&amp;""</f>
        <v>0</v>
      </c>
      <c r="AB13" s="86" t="str">
        <f ca="1">INDIRECT(""&amp;$D$2&amp;"!L23")&amp;""</f>
        <v/>
      </c>
      <c r="AC13" s="86" t="str">
        <f ca="1">INDIRECT(""&amp;$D$2&amp;"!M23")&amp;""</f>
        <v/>
      </c>
      <c r="AD13" s="86" t="str">
        <f ca="1">INDIRECT(""&amp;$D$2&amp;"!N23")&amp;""</f>
        <v>0</v>
      </c>
      <c r="AE13" s="86">
        <f ca="1">INDIRECT(""&amp;$D$2&amp;"!O23")</f>
        <v>0</v>
      </c>
      <c r="AF13" s="86">
        <f ca="1">INDIRECT(""&amp;$D$2&amp;"!P23")</f>
        <v>0</v>
      </c>
      <c r="AG13" s="86">
        <f ca="1">INDIRECT(""&amp;$D$2&amp;"!Q23")</f>
        <v>0</v>
      </c>
      <c r="AH13" s="86">
        <f ca="1">INDIRECT(""&amp;$D$2&amp;"!R23")</f>
        <v>0</v>
      </c>
      <c r="AI13" s="86">
        <f ca="1">INDIRECT(""&amp;$D$2&amp;"!S23")</f>
        <v>0</v>
      </c>
      <c r="AJ13" s="86">
        <f ca="1">INDIRECT(""&amp;$D$2&amp;"!T23")</f>
        <v>0</v>
      </c>
      <c r="AK13" s="86">
        <f ca="1">INDIRECT(""&amp;$D$2&amp;"!U23")</f>
        <v>0</v>
      </c>
      <c r="AL13" s="86" t="e">
        <f ca="1">INDIRECT(""&amp;$D$2&amp;"!V23")</f>
        <v>#NUM!</v>
      </c>
      <c r="AM13" s="86">
        <f ca="1">INDIRECT(""&amp;$D$2&amp;"!W23")</f>
        <v>45717</v>
      </c>
      <c r="AN13" s="86">
        <f ca="1">INDIRECT(""&amp;$D$2&amp;"!X23")</f>
        <v>31</v>
      </c>
      <c r="AO13" s="86">
        <f ca="1">INDIRECT(""&amp;$D$2&amp;"!Y23")</f>
        <v>-45685</v>
      </c>
      <c r="AP13" s="86">
        <f ca="1">INDIRECT(""&amp;$D$2&amp;"!Z23")</f>
        <v>0</v>
      </c>
      <c r="AQ13" s="86">
        <f ca="1">INDIRECT(""&amp;$D$2&amp;"!AA23")</f>
        <v>1</v>
      </c>
      <c r="AR13" s="86">
        <f ca="1">INDIRECT(""&amp;$D$2&amp;"!AB23")</f>
        <v>0</v>
      </c>
      <c r="AS13" s="86">
        <f ca="1">INDIRECT(""&amp;$D$2&amp;"!AC23")</f>
        <v>0</v>
      </c>
      <c r="AT13" s="86">
        <f ca="1">INDIRECT(""&amp;$D$2&amp;"!AD23")</f>
        <v>0</v>
      </c>
      <c r="AU13" s="86" t="str">
        <f ca="1">INDIRECT(""&amp;$D$2&amp;"!AE23")</f>
        <v/>
      </c>
      <c r="AV13" s="86" t="str">
        <f ca="1">INDIRECT(""&amp;$D$2&amp;"!AF23")</f>
        <v/>
      </c>
      <c r="AW13" s="86" t="str">
        <f ca="1">INDIRECT(""&amp;$D$2&amp;"!AG23")</f>
        <v/>
      </c>
      <c r="AX13" s="110"/>
      <c r="AY13" s="110"/>
      <c r="AZ13" s="110"/>
      <c r="BA13" s="110"/>
      <c r="BB13" s="110"/>
      <c r="BC13" s="110"/>
      <c r="BD13" s="110"/>
      <c r="BE13" s="110"/>
      <c r="BF13" s="110"/>
      <c r="BG13" s="110"/>
      <c r="BH13" s="110"/>
      <c r="BI13" s="110"/>
      <c r="BJ13" s="110"/>
      <c r="BK13" s="110"/>
      <c r="BL13" s="110"/>
      <c r="BM13" s="110"/>
      <c r="BN13" s="110"/>
      <c r="BO13" s="110"/>
      <c r="BP13" s="110"/>
      <c r="BQ13" s="110"/>
      <c r="BR13" s="110"/>
      <c r="BS13" s="110"/>
      <c r="BT13" s="110"/>
      <c r="BU13" s="110"/>
      <c r="BV13" s="110"/>
      <c r="BW13" s="110"/>
      <c r="BX13" s="110"/>
      <c r="BY13" s="110"/>
      <c r="BZ13" s="110"/>
      <c r="CA13" s="110"/>
      <c r="CB13" s="110"/>
      <c r="CC13" s="110"/>
      <c r="CD13" s="89" t="str">
        <f ca="1">INDIRECT(""&amp;$E$2&amp;"!B23")&amp;""</f>
        <v/>
      </c>
      <c r="CE13" s="89" t="str">
        <f ca="1">INDIRECT(""&amp;$E$2&amp;"!C23")&amp;""</f>
        <v/>
      </c>
      <c r="CF13" s="89">
        <f ca="1">INDIRECT(""&amp;$E$2&amp;"!E23")</f>
        <v>0</v>
      </c>
      <c r="CG13" s="89">
        <f ca="1">INDIRECT(""&amp;$E$2&amp;"!F23")</f>
        <v>0</v>
      </c>
      <c r="CH13" s="89" t="str">
        <f ca="1">INDIRECT(""&amp;$E$2&amp;"!G23")&amp;""</f>
        <v/>
      </c>
      <c r="CI13" s="89" t="str">
        <f ca="1">INDIRECT(""&amp;$E$2&amp;"!H23")&amp;""</f>
        <v/>
      </c>
      <c r="CJ13" s="89">
        <f ca="1">INDIRECT(""&amp;$E$2&amp;"!I23")</f>
        <v>0</v>
      </c>
      <c r="CK13" s="89" t="str">
        <f ca="1">INDIRECT(""&amp;$E$2&amp;"!J23")&amp;""</f>
        <v/>
      </c>
      <c r="CL13" s="89" t="str">
        <f ca="1">INDIRECT(""&amp;$E$2&amp;"!K23")&amp;""</f>
        <v/>
      </c>
      <c r="CM13" s="89" t="str">
        <f ca="1">INDIRECT(""&amp;$E$2&amp;"!L23")&amp;""</f>
        <v/>
      </c>
      <c r="CN13" s="89">
        <f ca="1">INDIRECT(""&amp;$E$2&amp;"!M23")</f>
        <v>0</v>
      </c>
      <c r="CO13" s="89">
        <f ca="1">INDIRECT(""&amp;$E$2&amp;"!N23")</f>
        <v>0</v>
      </c>
      <c r="CP13" s="89">
        <f ca="1">INDIRECT(""&amp;$E$2&amp;"!O23")</f>
        <v>0</v>
      </c>
      <c r="CQ13" s="90" t="str">
        <f ca="1">INDIRECT(""&amp;$E$2&amp;"!P23")&amp;""</f>
        <v/>
      </c>
      <c r="CR13" s="92" t="str">
        <f ca="1">INDIRECT("'"&amp;$F$2&amp;"'!B23")&amp;""</f>
        <v/>
      </c>
      <c r="CS13" s="92" t="str">
        <f ca="1">INDIRECT("'"&amp;$F$2&amp;"'!C23")&amp;""</f>
        <v/>
      </c>
      <c r="CT13" s="92">
        <f ca="1">INDIRECT("'"&amp;$F$2&amp;"'!D23")</f>
        <v>0</v>
      </c>
      <c r="CU13" s="92" t="str">
        <f ca="1">INDIRECT("'"&amp;$F$2&amp;"'!E23")&amp;""</f>
        <v/>
      </c>
      <c r="CV13" s="92" t="str">
        <f ca="1">INDIRECT("'"&amp;$F$2&amp;"'!F23")&amp;""</f>
        <v/>
      </c>
      <c r="CW13" s="92" t="str">
        <f ca="1">INDIRECT("'"&amp;$F$2&amp;"'!G23")&amp;""</f>
        <v/>
      </c>
      <c r="CX13" s="92" t="str">
        <f ca="1">INDIRECT("'"&amp;$F$2&amp;"'!H23")&amp;""</f>
        <v/>
      </c>
      <c r="CY13" s="92" t="str">
        <f ca="1">INDIRECT("'"&amp;$F$2&amp;"'!I23")&amp;""</f>
        <v/>
      </c>
      <c r="CZ13" s="91" t="str">
        <f ca="1">INDIRECT("'"&amp;$G$2&amp;"'!B23")&amp;""</f>
        <v/>
      </c>
      <c r="DA13" s="84" t="str">
        <f ca="1">INDIRECT("'"&amp;$G$2&amp;"'!C23")&amp;""</f>
        <v/>
      </c>
      <c r="DB13" s="84">
        <f ca="1">INDIRECT("'"&amp;$G$2&amp;"'!D23")</f>
        <v>0</v>
      </c>
      <c r="DC13" s="84" t="str">
        <f ca="1">INDIRECT("'"&amp;$G$2&amp;"'!E23")&amp;""</f>
        <v/>
      </c>
      <c r="DD13" s="84" t="str">
        <f ca="1">INDIRECT("'"&amp;$G$2&amp;"'!H23")&amp;""</f>
        <v/>
      </c>
      <c r="DE13" s="84" t="str">
        <f ca="1">INDIRECT("'"&amp;$G$2&amp;"'!I23")&amp;""</f>
        <v/>
      </c>
      <c r="DF13" s="84">
        <f ca="1">INDIRECT("'"&amp;$G$2&amp;"'!J23")</f>
        <v>0</v>
      </c>
      <c r="DG13" s="84">
        <f ca="1">INDIRECT("'"&amp;$G$2&amp;"'!K23")</f>
        <v>0</v>
      </c>
      <c r="DH13" s="84">
        <f ca="1">INDIRECT("'"&amp;$G$2&amp;"'!L23")</f>
        <v>0</v>
      </c>
      <c r="DI13" s="84" t="str">
        <f ca="1">INDIRECT("'"&amp;$G$2&amp;"'!M23")&amp;""</f>
        <v/>
      </c>
      <c r="DJ13" s="82" t="str">
        <f ca="1">INDIRECT("'"&amp;$H$2&amp;"'!B30")&amp;""</f>
        <v/>
      </c>
      <c r="DK13" s="82" t="str">
        <f ca="1">INDIRECT("'"&amp;$H$2&amp;"'!C30")&amp;""</f>
        <v/>
      </c>
      <c r="DL13" s="82" t="str">
        <f ca="1">INDIRECT("'"&amp;$H$2&amp;"'!D30")&amp;""</f>
        <v/>
      </c>
      <c r="DM13" s="82" t="str">
        <f ca="1">INDIRECT("'"&amp;$H$2&amp;"'!E30")&amp;""</f>
        <v/>
      </c>
      <c r="DN13" s="82" t="str">
        <f ca="1">INDIRECT("'"&amp;$H$2&amp;"'!F30")&amp;""</f>
        <v/>
      </c>
      <c r="DO13" s="82">
        <f ca="1">INDIRECT("'"&amp;$H$2&amp;"'!G30")</f>
        <v>0</v>
      </c>
      <c r="DP13" s="82">
        <f ca="1">INDIRECT("'"&amp;$H$2&amp;"'!H30")</f>
        <v>0</v>
      </c>
      <c r="DQ13" s="82" t="str">
        <f ca="1">INDIRECT("'"&amp;$H$2&amp;"'!I30")&amp;""</f>
        <v/>
      </c>
      <c r="DR13" s="82">
        <f ca="1">INDIRECT("'"&amp;$H$2&amp;"'!J30")</f>
        <v>0</v>
      </c>
      <c r="DS13" s="82">
        <f ca="1">INDIRECT("'"&amp;$H$2&amp;"'!K30")</f>
        <v>0</v>
      </c>
      <c r="DT13" s="82" t="str">
        <f ca="1">INDIRECT("'"&amp;$H$2&amp;"'!L30")&amp;""</f>
        <v/>
      </c>
      <c r="DU13" s="82" t="str">
        <f ca="1">INDIRECT("'"&amp;$H$2&amp;"'!M30")&amp;""</f>
        <v>0</v>
      </c>
      <c r="DV13" s="79" t="str">
        <f ca="1">INDIRECT("'"&amp;$I$2&amp;"'!B29")&amp;""</f>
        <v/>
      </c>
      <c r="DW13" s="79" t="str">
        <f ca="1">INDIRECT("'"&amp;$I$2&amp;"'!C29")&amp;""</f>
        <v/>
      </c>
      <c r="DX13" s="79" t="str">
        <f ca="1">INDIRECT("'"&amp;$I$2&amp;"'!D29")&amp;""</f>
        <v/>
      </c>
      <c r="DY13" s="79">
        <f ca="1">INDIRECT("'"&amp;$I$2&amp;"'!E29")</f>
        <v>0</v>
      </c>
      <c r="DZ13" s="79">
        <f ca="1">INDIRECT("'"&amp;$I$2&amp;"'!F29")</f>
        <v>0</v>
      </c>
      <c r="EA13" s="79">
        <f ca="1">INDIRECT("'"&amp;$I$2&amp;"'!G29")</f>
        <v>0</v>
      </c>
      <c r="EB13" s="79">
        <f ca="1">INDIRECT("'"&amp;$I$2&amp;"'!H29")</f>
        <v>0</v>
      </c>
      <c r="EC13" s="79" t="str">
        <f ca="1">INDIRECT("'"&amp;$I$2&amp;"'!I29")&amp;""</f>
        <v/>
      </c>
      <c r="ED13" s="79">
        <f ca="1">INDIRECT("'"&amp;$I$2&amp;"'!J29")</f>
        <v>0</v>
      </c>
      <c r="EE13" s="79">
        <f ca="1">INDIRECT("'"&amp;$I$2&amp;"'!K29")</f>
        <v>0</v>
      </c>
      <c r="EF13" s="79" t="str">
        <f ca="1">INDIRECT("'"&amp;$I$2&amp;"'!L29")&amp;""</f>
        <v/>
      </c>
      <c r="EG13" s="79" t="str">
        <f ca="1">INDIRECT("'"&amp;$I$2&amp;"'!M29")&amp;""</f>
        <v>0</v>
      </c>
    </row>
    <row r="14" spans="1:137">
      <c r="A14" s="115">
        <f t="shared" si="5"/>
        <v>0</v>
      </c>
      <c r="B14" s="19" t="str">
        <f t="shared" si="6"/>
        <v/>
      </c>
      <c r="C14" s="19" t="e">
        <f t="shared" si="7"/>
        <v>#VALUE!</v>
      </c>
      <c r="D14" s="110"/>
      <c r="E14" s="110"/>
      <c r="F14" s="110"/>
      <c r="G14" s="110"/>
      <c r="H14" s="110"/>
      <c r="I14" s="110"/>
      <c r="J14" s="110"/>
      <c r="K14" s="110"/>
      <c r="L14" s="76" t="str">
        <f t="shared" ca="1" si="0"/>
        <v/>
      </c>
      <c r="M14" s="76" t="str">
        <f t="shared" ca="1" si="8"/>
        <v/>
      </c>
      <c r="N14" s="76" t="str">
        <f t="shared" ca="1" si="2"/>
        <v/>
      </c>
      <c r="O14" s="76" t="str">
        <f t="shared" ca="1" si="3"/>
        <v/>
      </c>
      <c r="P14" s="85">
        <f t="shared" ca="1" si="4"/>
        <v>0</v>
      </c>
      <c r="Q14" s="86" t="str">
        <f ca="1">INDIRECT(""&amp;$D$2&amp;"!A24")&amp;""</f>
        <v>13</v>
      </c>
      <c r="R14" s="86" t="str">
        <f ca="1">INDIRECT(""&amp;$D$2&amp;"!B24")&amp;""</f>
        <v/>
      </c>
      <c r="S14" s="86" t="str">
        <f ca="1">INDIRECT(""&amp;$D$2&amp;"!C24")</f>
        <v/>
      </c>
      <c r="T14" s="86" t="str">
        <f ca="1">INDIRECT(""&amp;$D$2&amp;"!D24")&amp;""</f>
        <v/>
      </c>
      <c r="U14" s="86" t="str">
        <f ca="1">INDIRECT(""&amp;$D$2&amp;"!E24")</f>
        <v>正しい登録Noを入力してください。</v>
      </c>
      <c r="V14" s="86">
        <f ca="1">INDIRECT(""&amp;$D$2&amp;"!F24")</f>
        <v>0</v>
      </c>
      <c r="W14" s="86" t="str">
        <f ca="1">INDIRECT(""&amp;$D$2&amp;"!G24")&amp;""</f>
        <v/>
      </c>
      <c r="X14" s="86">
        <f ca="1">INDIRECT(""&amp;$D$2&amp;"!H24")</f>
        <v>0</v>
      </c>
      <c r="Y14" s="86" t="str">
        <f ca="1">INDIRECT(""&amp;$D$2&amp;"!I24")&amp;""</f>
        <v/>
      </c>
      <c r="Z14" s="86" t="str">
        <f ca="1">INDIRECT(""&amp;$D$2&amp;"!J24")&amp;""</f>
        <v/>
      </c>
      <c r="AA14" s="86" t="str">
        <f ca="1">INDIRECT(""&amp;$D$2&amp;"!K24")&amp;""</f>
        <v>0</v>
      </c>
      <c r="AB14" s="86" t="str">
        <f ca="1">INDIRECT(""&amp;$D$2&amp;"!L24")&amp;""</f>
        <v/>
      </c>
      <c r="AC14" s="86" t="str">
        <f ca="1">INDIRECT(""&amp;$D$2&amp;"!M24")&amp;""</f>
        <v/>
      </c>
      <c r="AD14" s="86" t="str">
        <f ca="1">INDIRECT(""&amp;$D$2&amp;"!N24")&amp;""</f>
        <v>0</v>
      </c>
      <c r="AE14" s="86">
        <f ca="1">INDIRECT(""&amp;$D$2&amp;"!O24")</f>
        <v>0</v>
      </c>
      <c r="AF14" s="86">
        <f ca="1">INDIRECT(""&amp;$D$2&amp;"!P24")</f>
        <v>0</v>
      </c>
      <c r="AG14" s="86">
        <f ca="1">INDIRECT(""&amp;$D$2&amp;"!Q24")</f>
        <v>0</v>
      </c>
      <c r="AH14" s="86">
        <f ca="1">INDIRECT(""&amp;$D$2&amp;"!R24")</f>
        <v>0</v>
      </c>
      <c r="AI14" s="86">
        <f ca="1">INDIRECT(""&amp;$D$2&amp;"!S24")</f>
        <v>0</v>
      </c>
      <c r="AJ14" s="86">
        <f ca="1">INDIRECT(""&amp;$D$2&amp;"!T24")</f>
        <v>0</v>
      </c>
      <c r="AK14" s="86">
        <f ca="1">INDIRECT(""&amp;$D$2&amp;"!U24")</f>
        <v>0</v>
      </c>
      <c r="AL14" s="86" t="e">
        <f ca="1">INDIRECT(""&amp;$D$2&amp;"!V24")</f>
        <v>#NUM!</v>
      </c>
      <c r="AM14" s="86">
        <f ca="1">INDIRECT(""&amp;$D$2&amp;"!W24")</f>
        <v>45717</v>
      </c>
      <c r="AN14" s="86">
        <f ca="1">INDIRECT(""&amp;$D$2&amp;"!X24")</f>
        <v>31</v>
      </c>
      <c r="AO14" s="86">
        <f ca="1">INDIRECT(""&amp;$D$2&amp;"!Y24")</f>
        <v>-45685</v>
      </c>
      <c r="AP14" s="86">
        <f ca="1">INDIRECT(""&amp;$D$2&amp;"!Z24")</f>
        <v>0</v>
      </c>
      <c r="AQ14" s="86">
        <f ca="1">INDIRECT(""&amp;$D$2&amp;"!AA24")</f>
        <v>1</v>
      </c>
      <c r="AR14" s="86">
        <f ca="1">INDIRECT(""&amp;$D$2&amp;"!AB24")</f>
        <v>0</v>
      </c>
      <c r="AS14" s="86">
        <f ca="1">INDIRECT(""&amp;$D$2&amp;"!AC24")</f>
        <v>0</v>
      </c>
      <c r="AT14" s="86">
        <f ca="1">INDIRECT(""&amp;$D$2&amp;"!AD24")</f>
        <v>0</v>
      </c>
      <c r="AU14" s="86" t="str">
        <f ca="1">INDIRECT(""&amp;$D$2&amp;"!AE24")</f>
        <v/>
      </c>
      <c r="AV14" s="86" t="str">
        <f ca="1">INDIRECT(""&amp;$D$2&amp;"!AF24")</f>
        <v/>
      </c>
      <c r="AW14" s="86" t="str">
        <f ca="1">INDIRECT(""&amp;$D$2&amp;"!AG24")</f>
        <v/>
      </c>
      <c r="AX14" s="110"/>
      <c r="AY14" s="110"/>
      <c r="AZ14" s="110"/>
      <c r="BA14" s="110"/>
      <c r="BB14" s="110"/>
      <c r="BC14" s="110"/>
      <c r="BD14" s="110"/>
      <c r="BE14" s="110"/>
      <c r="BF14" s="110"/>
      <c r="BG14" s="110"/>
      <c r="BH14" s="110"/>
      <c r="BI14" s="110"/>
      <c r="BJ14" s="110"/>
      <c r="BK14" s="110"/>
      <c r="BL14" s="110"/>
      <c r="BM14" s="110"/>
      <c r="BN14" s="110"/>
      <c r="BO14" s="110"/>
      <c r="BP14" s="110"/>
      <c r="BQ14" s="110"/>
      <c r="BR14" s="110"/>
      <c r="BS14" s="110"/>
      <c r="BT14" s="110"/>
      <c r="BU14" s="110"/>
      <c r="BV14" s="110"/>
      <c r="BW14" s="110"/>
      <c r="BX14" s="110"/>
      <c r="BY14" s="110"/>
      <c r="BZ14" s="110"/>
      <c r="CA14" s="110"/>
      <c r="CB14" s="110"/>
      <c r="CC14" s="110"/>
      <c r="CD14" s="89" t="str">
        <f ca="1">INDIRECT(""&amp;$E$2&amp;"!B24")&amp;""</f>
        <v/>
      </c>
      <c r="CE14" s="89" t="str">
        <f ca="1">INDIRECT(""&amp;$E$2&amp;"!C24")&amp;""</f>
        <v/>
      </c>
      <c r="CF14" s="89">
        <f ca="1">INDIRECT(""&amp;$E$2&amp;"!E24")</f>
        <v>0</v>
      </c>
      <c r="CG14" s="89">
        <f ca="1">INDIRECT(""&amp;$E$2&amp;"!F24")</f>
        <v>0</v>
      </c>
      <c r="CH14" s="89" t="str">
        <f ca="1">INDIRECT(""&amp;$E$2&amp;"!G24")&amp;""</f>
        <v/>
      </c>
      <c r="CI14" s="89" t="str">
        <f ca="1">INDIRECT(""&amp;$E$2&amp;"!H24")&amp;""</f>
        <v/>
      </c>
      <c r="CJ14" s="89">
        <f ca="1">INDIRECT(""&amp;$E$2&amp;"!I24")</f>
        <v>0</v>
      </c>
      <c r="CK14" s="89" t="str">
        <f ca="1">INDIRECT(""&amp;$E$2&amp;"!J24")&amp;""</f>
        <v/>
      </c>
      <c r="CL14" s="89" t="str">
        <f ca="1">INDIRECT(""&amp;$E$2&amp;"!K24")&amp;""</f>
        <v/>
      </c>
      <c r="CM14" s="89" t="str">
        <f ca="1">INDIRECT(""&amp;$E$2&amp;"!L24")&amp;""</f>
        <v/>
      </c>
      <c r="CN14" s="89">
        <f ca="1">INDIRECT(""&amp;$E$2&amp;"!M24")</f>
        <v>0</v>
      </c>
      <c r="CO14" s="89">
        <f ca="1">INDIRECT(""&amp;$E$2&amp;"!N24")</f>
        <v>0</v>
      </c>
      <c r="CP14" s="89">
        <f ca="1">INDIRECT(""&amp;$E$2&amp;"!O24")</f>
        <v>0</v>
      </c>
      <c r="CQ14" s="90" t="str">
        <f ca="1">INDIRECT(""&amp;$E$2&amp;"!P24")&amp;""</f>
        <v/>
      </c>
      <c r="CR14" s="92" t="str">
        <f ca="1">INDIRECT("'"&amp;$F$2&amp;"'!B24")&amp;""</f>
        <v/>
      </c>
      <c r="CS14" s="92" t="str">
        <f ca="1">INDIRECT("'"&amp;$F$2&amp;"'!C24")&amp;""</f>
        <v/>
      </c>
      <c r="CT14" s="92">
        <f ca="1">INDIRECT("'"&amp;$F$2&amp;"'!D24")</f>
        <v>0</v>
      </c>
      <c r="CU14" s="92" t="str">
        <f ca="1">INDIRECT("'"&amp;$F$2&amp;"'!E24")&amp;""</f>
        <v/>
      </c>
      <c r="CV14" s="92" t="str">
        <f ca="1">INDIRECT("'"&amp;$F$2&amp;"'!F24")&amp;""</f>
        <v/>
      </c>
      <c r="CW14" s="92" t="str">
        <f ca="1">INDIRECT("'"&amp;$F$2&amp;"'!G24")&amp;""</f>
        <v/>
      </c>
      <c r="CX14" s="92" t="str">
        <f ca="1">INDIRECT("'"&amp;$F$2&amp;"'!H24")&amp;""</f>
        <v/>
      </c>
      <c r="CY14" s="92" t="str">
        <f ca="1">INDIRECT("'"&amp;$F$2&amp;"'!I24")&amp;""</f>
        <v/>
      </c>
      <c r="CZ14" s="91" t="str">
        <f ca="1">INDIRECT("'"&amp;$G$2&amp;"'!B24")&amp;""</f>
        <v/>
      </c>
      <c r="DA14" s="84" t="str">
        <f ca="1">INDIRECT("'"&amp;$G$2&amp;"'!C24")&amp;""</f>
        <v/>
      </c>
      <c r="DB14" s="84">
        <f ca="1">INDIRECT("'"&amp;$G$2&amp;"'!D24")</f>
        <v>0</v>
      </c>
      <c r="DC14" s="84" t="str">
        <f ca="1">INDIRECT("'"&amp;$G$2&amp;"'!E24")&amp;""</f>
        <v/>
      </c>
      <c r="DD14" s="84" t="str">
        <f ca="1">INDIRECT("'"&amp;$G$2&amp;"'!H24")&amp;""</f>
        <v/>
      </c>
      <c r="DE14" s="84" t="str">
        <f ca="1">INDIRECT("'"&amp;$G$2&amp;"'!I24")&amp;""</f>
        <v/>
      </c>
      <c r="DF14" s="84">
        <f ca="1">INDIRECT("'"&amp;$G$2&amp;"'!J24")</f>
        <v>0</v>
      </c>
      <c r="DG14" s="84">
        <f ca="1">INDIRECT("'"&amp;$G$2&amp;"'!K24")</f>
        <v>0</v>
      </c>
      <c r="DH14" s="84">
        <f ca="1">INDIRECT("'"&amp;$G$2&amp;"'!L24")</f>
        <v>0</v>
      </c>
      <c r="DI14" s="84" t="str">
        <f ca="1">INDIRECT("'"&amp;$G$2&amp;"'!M24")&amp;""</f>
        <v/>
      </c>
      <c r="DJ14" s="82" t="str">
        <f ca="1">INDIRECT("'"&amp;$H$2&amp;"'!B31")&amp;""</f>
        <v/>
      </c>
      <c r="DK14" s="82" t="str">
        <f ca="1">INDIRECT("'"&amp;$H$2&amp;"'!C31")&amp;""</f>
        <v/>
      </c>
      <c r="DL14" s="82" t="str">
        <f ca="1">INDIRECT("'"&amp;$H$2&amp;"'!D31")&amp;""</f>
        <v/>
      </c>
      <c r="DM14" s="82" t="str">
        <f ca="1">INDIRECT("'"&amp;$H$2&amp;"'!E31")&amp;""</f>
        <v/>
      </c>
      <c r="DN14" s="82" t="str">
        <f ca="1">INDIRECT("'"&amp;$H$2&amp;"'!F31")&amp;""</f>
        <v/>
      </c>
      <c r="DO14" s="82">
        <f ca="1">INDIRECT("'"&amp;$H$2&amp;"'!G31")</f>
        <v>0</v>
      </c>
      <c r="DP14" s="82">
        <f ca="1">INDIRECT("'"&amp;$H$2&amp;"'!H31")</f>
        <v>0</v>
      </c>
      <c r="DQ14" s="82" t="str">
        <f ca="1">INDIRECT("'"&amp;$H$2&amp;"'!I31")&amp;""</f>
        <v/>
      </c>
      <c r="DR14" s="82">
        <f ca="1">INDIRECT("'"&amp;$H$2&amp;"'!J31")</f>
        <v>0</v>
      </c>
      <c r="DS14" s="82">
        <f ca="1">INDIRECT("'"&amp;$H$2&amp;"'!K31")</f>
        <v>0</v>
      </c>
      <c r="DT14" s="82" t="str">
        <f ca="1">INDIRECT("'"&amp;$H$2&amp;"'!L31")&amp;""</f>
        <v/>
      </c>
      <c r="DU14" s="82" t="str">
        <f ca="1">INDIRECT("'"&amp;$H$2&amp;"'!M31")&amp;""</f>
        <v>0</v>
      </c>
      <c r="DV14" s="79" t="str">
        <f ca="1">INDIRECT("'"&amp;$I$2&amp;"'!B30")&amp;""</f>
        <v/>
      </c>
      <c r="DW14" s="79" t="str">
        <f ca="1">INDIRECT("'"&amp;$I$2&amp;"'!C30")&amp;""</f>
        <v/>
      </c>
      <c r="DX14" s="79" t="str">
        <f ca="1">INDIRECT("'"&amp;$I$2&amp;"'!D30")&amp;""</f>
        <v/>
      </c>
      <c r="DY14" s="79">
        <f ca="1">INDIRECT("'"&amp;$I$2&amp;"'!E30")</f>
        <v>0</v>
      </c>
      <c r="DZ14" s="79">
        <f ca="1">INDIRECT("'"&amp;$I$2&amp;"'!F30")</f>
        <v>0</v>
      </c>
      <c r="EA14" s="79">
        <f ca="1">INDIRECT("'"&amp;$I$2&amp;"'!G30")</f>
        <v>0</v>
      </c>
      <c r="EB14" s="79">
        <f ca="1">INDIRECT("'"&amp;$I$2&amp;"'!H30")</f>
        <v>0</v>
      </c>
      <c r="EC14" s="79" t="str">
        <f ca="1">INDIRECT("'"&amp;$I$2&amp;"'!I30")&amp;""</f>
        <v/>
      </c>
      <c r="ED14" s="79">
        <f ca="1">INDIRECT("'"&amp;$I$2&amp;"'!J30")</f>
        <v>0</v>
      </c>
      <c r="EE14" s="79">
        <f ca="1">INDIRECT("'"&amp;$I$2&amp;"'!K30")</f>
        <v>0</v>
      </c>
      <c r="EF14" s="79" t="str">
        <f ca="1">INDIRECT("'"&amp;$I$2&amp;"'!L30")&amp;""</f>
        <v/>
      </c>
      <c r="EG14" s="79" t="str">
        <f ca="1">INDIRECT("'"&amp;$I$2&amp;"'!M30")&amp;""</f>
        <v>0</v>
      </c>
    </row>
    <row r="15" spans="1:137">
      <c r="A15" s="115">
        <f t="shared" si="5"/>
        <v>0</v>
      </c>
      <c r="B15" s="19" t="str">
        <f t="shared" si="6"/>
        <v/>
      </c>
      <c r="C15" s="19" t="e">
        <f t="shared" si="7"/>
        <v>#VALUE!</v>
      </c>
      <c r="D15" s="110"/>
      <c r="E15" s="110"/>
      <c r="F15" s="110"/>
      <c r="G15" s="110"/>
      <c r="H15" s="110"/>
      <c r="I15" s="110"/>
      <c r="J15" s="110"/>
      <c r="K15" s="110"/>
      <c r="L15" s="76" t="str">
        <f t="shared" ca="1" si="0"/>
        <v/>
      </c>
      <c r="M15" s="76" t="str">
        <f t="shared" ca="1" si="8"/>
        <v/>
      </c>
      <c r="N15" s="76" t="str">
        <f t="shared" ca="1" si="2"/>
        <v/>
      </c>
      <c r="O15" s="76" t="str">
        <f t="shared" ca="1" si="3"/>
        <v/>
      </c>
      <c r="P15" s="85">
        <f t="shared" ca="1" si="4"/>
        <v>0</v>
      </c>
      <c r="Q15" s="86" t="str">
        <f ca="1">INDIRECT(""&amp;$D$2&amp;"!A25")&amp;""</f>
        <v>14</v>
      </c>
      <c r="R15" s="86" t="str">
        <f ca="1">INDIRECT(""&amp;$D$2&amp;"!B25")&amp;""</f>
        <v/>
      </c>
      <c r="S15" s="86" t="str">
        <f ca="1">INDIRECT(""&amp;$D$2&amp;"!C25")</f>
        <v/>
      </c>
      <c r="T15" s="86" t="str">
        <f ca="1">INDIRECT(""&amp;$D$2&amp;"!D25")&amp;""</f>
        <v/>
      </c>
      <c r="U15" s="86" t="str">
        <f ca="1">INDIRECT(""&amp;$D$2&amp;"!E25")</f>
        <v>正しい登録Noを入力してください。</v>
      </c>
      <c r="V15" s="86">
        <f ca="1">INDIRECT(""&amp;$D$2&amp;"!F25")</f>
        <v>0</v>
      </c>
      <c r="W15" s="86" t="str">
        <f ca="1">INDIRECT(""&amp;$D$2&amp;"!G25")&amp;""</f>
        <v/>
      </c>
      <c r="X15" s="86">
        <f ca="1">INDIRECT(""&amp;$D$2&amp;"!H25")</f>
        <v>0</v>
      </c>
      <c r="Y15" s="86" t="str">
        <f ca="1">INDIRECT(""&amp;$D$2&amp;"!I25")&amp;""</f>
        <v/>
      </c>
      <c r="Z15" s="86" t="str">
        <f ca="1">INDIRECT(""&amp;$D$2&amp;"!J25")&amp;""</f>
        <v/>
      </c>
      <c r="AA15" s="86" t="str">
        <f ca="1">INDIRECT(""&amp;$D$2&amp;"!K25")&amp;""</f>
        <v>0</v>
      </c>
      <c r="AB15" s="86" t="str">
        <f ca="1">INDIRECT(""&amp;$D$2&amp;"!L25")&amp;""</f>
        <v/>
      </c>
      <c r="AC15" s="86" t="str">
        <f ca="1">INDIRECT(""&amp;$D$2&amp;"!M25")&amp;""</f>
        <v/>
      </c>
      <c r="AD15" s="86" t="str">
        <f ca="1">INDIRECT(""&amp;$D$2&amp;"!N25")&amp;""</f>
        <v>0</v>
      </c>
      <c r="AE15" s="86">
        <f ca="1">INDIRECT(""&amp;$D$2&amp;"!O25")</f>
        <v>0</v>
      </c>
      <c r="AF15" s="86">
        <f ca="1">INDIRECT(""&amp;$D$2&amp;"!P25")</f>
        <v>0</v>
      </c>
      <c r="AG15" s="86">
        <f ca="1">INDIRECT(""&amp;$D$2&amp;"!Q25")</f>
        <v>0</v>
      </c>
      <c r="AH15" s="86">
        <f ca="1">INDIRECT(""&amp;$D$2&amp;"!R25")</f>
        <v>0</v>
      </c>
      <c r="AI15" s="86">
        <f ca="1">INDIRECT(""&amp;$D$2&amp;"!S25")</f>
        <v>0</v>
      </c>
      <c r="AJ15" s="86">
        <f ca="1">INDIRECT(""&amp;$D$2&amp;"!T25")</f>
        <v>0</v>
      </c>
      <c r="AK15" s="86">
        <f ca="1">INDIRECT(""&amp;$D$2&amp;"!U25")</f>
        <v>0</v>
      </c>
      <c r="AL15" s="86" t="e">
        <f ca="1">INDIRECT(""&amp;$D$2&amp;"!V25")</f>
        <v>#NUM!</v>
      </c>
      <c r="AM15" s="86">
        <f ca="1">INDIRECT(""&amp;$D$2&amp;"!W25")</f>
        <v>45717</v>
      </c>
      <c r="AN15" s="86">
        <f ca="1">INDIRECT(""&amp;$D$2&amp;"!X25")</f>
        <v>31</v>
      </c>
      <c r="AO15" s="86">
        <f ca="1">INDIRECT(""&amp;$D$2&amp;"!Y25")</f>
        <v>-45685</v>
      </c>
      <c r="AP15" s="86">
        <f ca="1">INDIRECT(""&amp;$D$2&amp;"!Z25")</f>
        <v>0</v>
      </c>
      <c r="AQ15" s="86">
        <f ca="1">INDIRECT(""&amp;$D$2&amp;"!AA25")</f>
        <v>1</v>
      </c>
      <c r="AR15" s="86">
        <f ca="1">INDIRECT(""&amp;$D$2&amp;"!AB25")</f>
        <v>0</v>
      </c>
      <c r="AS15" s="86">
        <f ca="1">INDIRECT(""&amp;$D$2&amp;"!AC25")</f>
        <v>0</v>
      </c>
      <c r="AT15" s="86">
        <f ca="1">INDIRECT(""&amp;$D$2&amp;"!AD25")</f>
        <v>0</v>
      </c>
      <c r="AU15" s="86" t="str">
        <f ca="1">INDIRECT(""&amp;$D$2&amp;"!AE25")</f>
        <v/>
      </c>
      <c r="AV15" s="86" t="str">
        <f ca="1">INDIRECT(""&amp;$D$2&amp;"!AF25")</f>
        <v/>
      </c>
      <c r="AW15" s="86" t="str">
        <f ca="1">INDIRECT(""&amp;$D$2&amp;"!AG25")</f>
        <v/>
      </c>
      <c r="AX15" s="110"/>
      <c r="AY15" s="110"/>
      <c r="AZ15" s="110"/>
      <c r="BA15" s="110"/>
      <c r="BB15" s="110"/>
      <c r="BC15" s="110"/>
      <c r="BD15" s="110"/>
      <c r="BE15" s="110"/>
      <c r="BF15" s="110"/>
      <c r="BG15" s="110"/>
      <c r="BH15" s="110"/>
      <c r="BI15" s="110"/>
      <c r="BJ15" s="110"/>
      <c r="BK15" s="110"/>
      <c r="BL15" s="110"/>
      <c r="BM15" s="110"/>
      <c r="BN15" s="110"/>
      <c r="BO15" s="110"/>
      <c r="BP15" s="110"/>
      <c r="BQ15" s="110"/>
      <c r="BR15" s="110"/>
      <c r="BS15" s="110"/>
      <c r="BT15" s="110"/>
      <c r="BU15" s="110"/>
      <c r="BV15" s="110"/>
      <c r="BW15" s="110"/>
      <c r="BX15" s="110"/>
      <c r="BY15" s="110"/>
      <c r="BZ15" s="110"/>
      <c r="CA15" s="110"/>
      <c r="CB15" s="110"/>
      <c r="CC15" s="110"/>
      <c r="CD15" s="89" t="str">
        <f ca="1">INDIRECT(""&amp;$E$2&amp;"!B25")&amp;""</f>
        <v/>
      </c>
      <c r="CE15" s="89" t="str">
        <f ca="1">INDIRECT(""&amp;$E$2&amp;"!C25")&amp;""</f>
        <v/>
      </c>
      <c r="CF15" s="89">
        <f ca="1">INDIRECT(""&amp;$E$2&amp;"!E25")</f>
        <v>0</v>
      </c>
      <c r="CG15" s="89">
        <f ca="1">INDIRECT(""&amp;$E$2&amp;"!F25")</f>
        <v>0</v>
      </c>
      <c r="CH15" s="89" t="str">
        <f ca="1">INDIRECT(""&amp;$E$2&amp;"!G25")&amp;""</f>
        <v/>
      </c>
      <c r="CI15" s="89" t="str">
        <f ca="1">INDIRECT(""&amp;$E$2&amp;"!H25")&amp;""</f>
        <v/>
      </c>
      <c r="CJ15" s="89">
        <f ca="1">INDIRECT(""&amp;$E$2&amp;"!I25")</f>
        <v>0</v>
      </c>
      <c r="CK15" s="89" t="str">
        <f ca="1">INDIRECT(""&amp;$E$2&amp;"!J25")&amp;""</f>
        <v/>
      </c>
      <c r="CL15" s="89" t="str">
        <f ca="1">INDIRECT(""&amp;$E$2&amp;"!K25")&amp;""</f>
        <v/>
      </c>
      <c r="CM15" s="89" t="str">
        <f ca="1">INDIRECT(""&amp;$E$2&amp;"!L25")&amp;""</f>
        <v/>
      </c>
      <c r="CN15" s="89">
        <f ca="1">INDIRECT(""&amp;$E$2&amp;"!M25")</f>
        <v>0</v>
      </c>
      <c r="CO15" s="89">
        <f ca="1">INDIRECT(""&amp;$E$2&amp;"!N25")</f>
        <v>0</v>
      </c>
      <c r="CP15" s="89">
        <f ca="1">INDIRECT(""&amp;$E$2&amp;"!O25")</f>
        <v>0</v>
      </c>
      <c r="CQ15" s="90" t="str">
        <f ca="1">INDIRECT(""&amp;$E$2&amp;"!P25")&amp;""</f>
        <v/>
      </c>
      <c r="CR15" s="92" t="str">
        <f ca="1">INDIRECT("'"&amp;$F$2&amp;"'!B25")&amp;""</f>
        <v/>
      </c>
      <c r="CS15" s="92" t="str">
        <f ca="1">INDIRECT("'"&amp;$F$2&amp;"'!C25")&amp;""</f>
        <v/>
      </c>
      <c r="CT15" s="92">
        <f ca="1">INDIRECT("'"&amp;$F$2&amp;"'!D25")</f>
        <v>0</v>
      </c>
      <c r="CU15" s="92" t="str">
        <f ca="1">INDIRECT("'"&amp;$F$2&amp;"'!E25")&amp;""</f>
        <v/>
      </c>
      <c r="CV15" s="92" t="str">
        <f ca="1">INDIRECT("'"&amp;$F$2&amp;"'!F25")&amp;""</f>
        <v/>
      </c>
      <c r="CW15" s="92" t="str">
        <f ca="1">INDIRECT("'"&amp;$F$2&amp;"'!G25")&amp;""</f>
        <v/>
      </c>
      <c r="CX15" s="92" t="str">
        <f ca="1">INDIRECT("'"&amp;$F$2&amp;"'!H25")&amp;""</f>
        <v/>
      </c>
      <c r="CY15" s="92" t="str">
        <f ca="1">INDIRECT("'"&amp;$F$2&amp;"'!I25")&amp;""</f>
        <v/>
      </c>
      <c r="CZ15" s="91" t="str">
        <f ca="1">INDIRECT("'"&amp;$G$2&amp;"'!B25")&amp;""</f>
        <v/>
      </c>
      <c r="DA15" s="84" t="str">
        <f ca="1">INDIRECT("'"&amp;$G$2&amp;"'!C25")&amp;""</f>
        <v/>
      </c>
      <c r="DB15" s="84">
        <f ca="1">INDIRECT("'"&amp;$G$2&amp;"'!D25")</f>
        <v>0</v>
      </c>
      <c r="DC15" s="84" t="str">
        <f ca="1">INDIRECT("'"&amp;$G$2&amp;"'!E25")&amp;""</f>
        <v/>
      </c>
      <c r="DD15" s="84" t="str">
        <f ca="1">INDIRECT("'"&amp;$G$2&amp;"'!H25")&amp;""</f>
        <v/>
      </c>
      <c r="DE15" s="84" t="str">
        <f ca="1">INDIRECT("'"&amp;$G$2&amp;"'!I25")&amp;""</f>
        <v/>
      </c>
      <c r="DF15" s="84">
        <f ca="1">INDIRECT("'"&amp;$G$2&amp;"'!J25")</f>
        <v>0</v>
      </c>
      <c r="DG15" s="84">
        <f ca="1">INDIRECT("'"&amp;$G$2&amp;"'!K25")</f>
        <v>0</v>
      </c>
      <c r="DH15" s="84">
        <f ca="1">INDIRECT("'"&amp;$G$2&amp;"'!L25")</f>
        <v>0</v>
      </c>
      <c r="DI15" s="84" t="str">
        <f ca="1">INDIRECT("'"&amp;$G$2&amp;"'!M25")&amp;""</f>
        <v/>
      </c>
      <c r="DJ15" s="82" t="str">
        <f ca="1">INDIRECT("'"&amp;$H$2&amp;"'!B32")&amp;""</f>
        <v/>
      </c>
      <c r="DK15" s="82" t="str">
        <f ca="1">INDIRECT("'"&amp;$H$2&amp;"'!C32")&amp;""</f>
        <v/>
      </c>
      <c r="DL15" s="82" t="str">
        <f ca="1">INDIRECT("'"&amp;$H$2&amp;"'!D32")&amp;""</f>
        <v/>
      </c>
      <c r="DM15" s="82" t="str">
        <f ca="1">INDIRECT("'"&amp;$H$2&amp;"'!E32")&amp;""</f>
        <v/>
      </c>
      <c r="DN15" s="82" t="str">
        <f ca="1">INDIRECT("'"&amp;$H$2&amp;"'!F32")&amp;""</f>
        <v/>
      </c>
      <c r="DO15" s="82">
        <f ca="1">INDIRECT("'"&amp;$H$2&amp;"'!G32")</f>
        <v>0</v>
      </c>
      <c r="DP15" s="82">
        <f ca="1">INDIRECT("'"&amp;$H$2&amp;"'!H32")</f>
        <v>0</v>
      </c>
      <c r="DQ15" s="82" t="str">
        <f ca="1">INDIRECT("'"&amp;$H$2&amp;"'!I32")&amp;""</f>
        <v/>
      </c>
      <c r="DR15" s="82">
        <f ca="1">INDIRECT("'"&amp;$H$2&amp;"'!J32")</f>
        <v>0</v>
      </c>
      <c r="DS15" s="82">
        <f ca="1">INDIRECT("'"&amp;$H$2&amp;"'!K32")</f>
        <v>0</v>
      </c>
      <c r="DT15" s="82" t="str">
        <f ca="1">INDIRECT("'"&amp;$H$2&amp;"'!L32")&amp;""</f>
        <v/>
      </c>
      <c r="DU15" s="82" t="str">
        <f ca="1">INDIRECT("'"&amp;$H$2&amp;"'!M32")&amp;""</f>
        <v>0</v>
      </c>
      <c r="DV15" s="79" t="str">
        <f ca="1">INDIRECT("'"&amp;$I$2&amp;"'!B31")&amp;""</f>
        <v/>
      </c>
      <c r="DW15" s="79" t="str">
        <f ca="1">INDIRECT("'"&amp;$I$2&amp;"'!C31")&amp;""</f>
        <v/>
      </c>
      <c r="DX15" s="79" t="str">
        <f ca="1">INDIRECT("'"&amp;$I$2&amp;"'!D31")&amp;""</f>
        <v/>
      </c>
      <c r="DY15" s="79">
        <f ca="1">INDIRECT("'"&amp;$I$2&amp;"'!E31")</f>
        <v>0</v>
      </c>
      <c r="DZ15" s="79">
        <f ca="1">INDIRECT("'"&amp;$I$2&amp;"'!F31")</f>
        <v>0</v>
      </c>
      <c r="EA15" s="79">
        <f ca="1">INDIRECT("'"&amp;$I$2&amp;"'!G31")</f>
        <v>0</v>
      </c>
      <c r="EB15" s="79">
        <f ca="1">INDIRECT("'"&amp;$I$2&amp;"'!H31")</f>
        <v>0</v>
      </c>
      <c r="EC15" s="79" t="str">
        <f ca="1">INDIRECT("'"&amp;$I$2&amp;"'!I31")&amp;""</f>
        <v/>
      </c>
      <c r="ED15" s="79">
        <f ca="1">INDIRECT("'"&amp;$I$2&amp;"'!J31")</f>
        <v>0</v>
      </c>
      <c r="EE15" s="79">
        <f ca="1">INDIRECT("'"&amp;$I$2&amp;"'!K31")</f>
        <v>0</v>
      </c>
      <c r="EF15" s="79" t="str">
        <f ca="1">INDIRECT("'"&amp;$I$2&amp;"'!L31")&amp;""</f>
        <v/>
      </c>
      <c r="EG15" s="79" t="str">
        <f ca="1">INDIRECT("'"&amp;$I$2&amp;"'!M31")&amp;""</f>
        <v>0</v>
      </c>
    </row>
    <row r="16" spans="1:137">
      <c r="A16" s="115">
        <f t="shared" si="5"/>
        <v>0</v>
      </c>
      <c r="B16" s="19" t="str">
        <f t="shared" si="6"/>
        <v/>
      </c>
      <c r="C16" s="19" t="e">
        <f t="shared" si="7"/>
        <v>#VALUE!</v>
      </c>
      <c r="D16" s="110"/>
      <c r="E16" s="110"/>
      <c r="F16" s="110"/>
      <c r="G16" s="110"/>
      <c r="H16" s="110"/>
      <c r="I16" s="110"/>
      <c r="J16" s="110"/>
      <c r="K16" s="110"/>
      <c r="L16" s="76" t="str">
        <f t="shared" ca="1" si="0"/>
        <v/>
      </c>
      <c r="M16" s="76" t="str">
        <f t="shared" ca="1" si="8"/>
        <v/>
      </c>
      <c r="N16" s="76" t="str">
        <f t="shared" ca="1" si="2"/>
        <v/>
      </c>
      <c r="O16" s="76" t="str">
        <f t="shared" ca="1" si="3"/>
        <v/>
      </c>
      <c r="P16" s="85">
        <f t="shared" ca="1" si="4"/>
        <v>0</v>
      </c>
      <c r="Q16" s="86" t="str">
        <f ca="1">INDIRECT(""&amp;$D$2&amp;"!A26")&amp;""</f>
        <v>15</v>
      </c>
      <c r="R16" s="86" t="str">
        <f ca="1">INDIRECT(""&amp;$D$2&amp;"!B26")&amp;""</f>
        <v/>
      </c>
      <c r="S16" s="86" t="str">
        <f ca="1">INDIRECT(""&amp;$D$2&amp;"!C26")</f>
        <v/>
      </c>
      <c r="T16" s="86" t="str">
        <f ca="1">INDIRECT(""&amp;$D$2&amp;"!D26")&amp;""</f>
        <v/>
      </c>
      <c r="U16" s="86" t="str">
        <f ca="1">INDIRECT(""&amp;$D$2&amp;"!E26")</f>
        <v>正しい登録Noを入力してください。</v>
      </c>
      <c r="V16" s="86">
        <f ca="1">INDIRECT(""&amp;$D$2&amp;"!F26")</f>
        <v>0</v>
      </c>
      <c r="W16" s="86" t="str">
        <f ca="1">INDIRECT(""&amp;$D$2&amp;"!G26")&amp;""</f>
        <v/>
      </c>
      <c r="X16" s="86">
        <f ca="1">INDIRECT(""&amp;$D$2&amp;"!H26")</f>
        <v>0</v>
      </c>
      <c r="Y16" s="86" t="str">
        <f ca="1">INDIRECT(""&amp;$D$2&amp;"!I26")&amp;""</f>
        <v/>
      </c>
      <c r="Z16" s="86" t="str">
        <f ca="1">INDIRECT(""&amp;$D$2&amp;"!J26")&amp;""</f>
        <v/>
      </c>
      <c r="AA16" s="86" t="str">
        <f ca="1">INDIRECT(""&amp;$D$2&amp;"!K26")&amp;""</f>
        <v>0</v>
      </c>
      <c r="AB16" s="86" t="str">
        <f ca="1">INDIRECT(""&amp;$D$2&amp;"!L26")&amp;""</f>
        <v/>
      </c>
      <c r="AC16" s="86" t="str">
        <f ca="1">INDIRECT(""&amp;$D$2&amp;"!M26")&amp;""</f>
        <v/>
      </c>
      <c r="AD16" s="86" t="str">
        <f ca="1">INDIRECT(""&amp;$D$2&amp;"!N26")&amp;""</f>
        <v>0</v>
      </c>
      <c r="AE16" s="86">
        <f ca="1">INDIRECT(""&amp;$D$2&amp;"!O26")</f>
        <v>0</v>
      </c>
      <c r="AF16" s="86">
        <f ca="1">INDIRECT(""&amp;$D$2&amp;"!P26")</f>
        <v>0</v>
      </c>
      <c r="AG16" s="86">
        <f ca="1">INDIRECT(""&amp;$D$2&amp;"!Q26")</f>
        <v>0</v>
      </c>
      <c r="AH16" s="86">
        <f ca="1">INDIRECT(""&amp;$D$2&amp;"!R26")</f>
        <v>0</v>
      </c>
      <c r="AI16" s="86">
        <f ca="1">INDIRECT(""&amp;$D$2&amp;"!S26")</f>
        <v>0</v>
      </c>
      <c r="AJ16" s="86">
        <f ca="1">INDIRECT(""&amp;$D$2&amp;"!T26")</f>
        <v>0</v>
      </c>
      <c r="AK16" s="86">
        <f ca="1">INDIRECT(""&amp;$D$2&amp;"!U26")</f>
        <v>0</v>
      </c>
      <c r="AL16" s="86" t="e">
        <f ca="1">INDIRECT(""&amp;$D$2&amp;"!V26")</f>
        <v>#NUM!</v>
      </c>
      <c r="AM16" s="86">
        <f ca="1">INDIRECT(""&amp;$D$2&amp;"!W26")</f>
        <v>45717</v>
      </c>
      <c r="AN16" s="86">
        <f ca="1">INDIRECT(""&amp;$D$2&amp;"!X26")</f>
        <v>31</v>
      </c>
      <c r="AO16" s="86">
        <f ca="1">INDIRECT(""&amp;$D$2&amp;"!Y26")</f>
        <v>-45685</v>
      </c>
      <c r="AP16" s="86">
        <f ca="1">INDIRECT(""&amp;$D$2&amp;"!Z26")</f>
        <v>0</v>
      </c>
      <c r="AQ16" s="86">
        <f ca="1">INDIRECT(""&amp;$D$2&amp;"!AA26")</f>
        <v>1</v>
      </c>
      <c r="AR16" s="86">
        <f ca="1">INDIRECT(""&amp;$D$2&amp;"!AB26")</f>
        <v>0</v>
      </c>
      <c r="AS16" s="86">
        <f ca="1">INDIRECT(""&amp;$D$2&amp;"!AC26")</f>
        <v>0</v>
      </c>
      <c r="AT16" s="86">
        <f ca="1">INDIRECT(""&amp;$D$2&amp;"!AD26")</f>
        <v>0</v>
      </c>
      <c r="AU16" s="86" t="str">
        <f ca="1">INDIRECT(""&amp;$D$2&amp;"!AE26")</f>
        <v/>
      </c>
      <c r="AV16" s="86" t="str">
        <f ca="1">INDIRECT(""&amp;$D$2&amp;"!AF26")</f>
        <v/>
      </c>
      <c r="AW16" s="86" t="str">
        <f ca="1">INDIRECT(""&amp;$D$2&amp;"!AG26")</f>
        <v/>
      </c>
      <c r="AX16" s="110"/>
      <c r="AY16" s="110"/>
      <c r="AZ16" s="110"/>
      <c r="BA16" s="110"/>
      <c r="BB16" s="110"/>
      <c r="BC16" s="110"/>
      <c r="BD16" s="110"/>
      <c r="BE16" s="110"/>
      <c r="BF16" s="110"/>
      <c r="BG16" s="110"/>
      <c r="BH16" s="110"/>
      <c r="BI16" s="110"/>
      <c r="BJ16" s="110"/>
      <c r="BK16" s="110"/>
      <c r="BL16" s="110"/>
      <c r="BM16" s="110"/>
      <c r="BN16" s="110"/>
      <c r="BO16" s="110"/>
      <c r="BP16" s="110"/>
      <c r="BQ16" s="110"/>
      <c r="BR16" s="110"/>
      <c r="BS16" s="110"/>
      <c r="BT16" s="110"/>
      <c r="BU16" s="110"/>
      <c r="BV16" s="110"/>
      <c r="BW16" s="110"/>
      <c r="BX16" s="110"/>
      <c r="BY16" s="110"/>
      <c r="BZ16" s="110"/>
      <c r="CA16" s="110"/>
      <c r="CB16" s="110"/>
      <c r="CC16" s="110"/>
      <c r="CD16" s="89" t="str">
        <f ca="1">INDIRECT(""&amp;$E$2&amp;"!B26")&amp;""</f>
        <v/>
      </c>
      <c r="CE16" s="89" t="str">
        <f ca="1">INDIRECT(""&amp;$E$2&amp;"!C26")&amp;""</f>
        <v/>
      </c>
      <c r="CF16" s="89">
        <f ca="1">INDIRECT(""&amp;$E$2&amp;"!E26")</f>
        <v>0</v>
      </c>
      <c r="CG16" s="89">
        <f ca="1">INDIRECT(""&amp;$E$2&amp;"!F26")</f>
        <v>0</v>
      </c>
      <c r="CH16" s="89" t="str">
        <f ca="1">INDIRECT(""&amp;$E$2&amp;"!G26")&amp;""</f>
        <v/>
      </c>
      <c r="CI16" s="89" t="str">
        <f ca="1">INDIRECT(""&amp;$E$2&amp;"!H26")&amp;""</f>
        <v/>
      </c>
      <c r="CJ16" s="89">
        <f ca="1">INDIRECT(""&amp;$E$2&amp;"!I26")</f>
        <v>0</v>
      </c>
      <c r="CK16" s="89" t="str">
        <f ca="1">INDIRECT(""&amp;$E$2&amp;"!J26")&amp;""</f>
        <v/>
      </c>
      <c r="CL16" s="89" t="str">
        <f ca="1">INDIRECT(""&amp;$E$2&amp;"!K26")&amp;""</f>
        <v/>
      </c>
      <c r="CM16" s="89" t="str">
        <f ca="1">INDIRECT(""&amp;$E$2&amp;"!L26")&amp;""</f>
        <v/>
      </c>
      <c r="CN16" s="89">
        <f ca="1">INDIRECT(""&amp;$E$2&amp;"!M26")</f>
        <v>0</v>
      </c>
      <c r="CO16" s="89">
        <f ca="1">INDIRECT(""&amp;$E$2&amp;"!N26")</f>
        <v>0</v>
      </c>
      <c r="CP16" s="89">
        <f ca="1">INDIRECT(""&amp;$E$2&amp;"!O26")</f>
        <v>0</v>
      </c>
      <c r="CQ16" s="90" t="str">
        <f ca="1">INDIRECT(""&amp;$E$2&amp;"!P26")&amp;""</f>
        <v/>
      </c>
      <c r="CR16" s="92" t="str">
        <f ca="1">INDIRECT("'"&amp;$F$2&amp;"'!B26")&amp;""</f>
        <v/>
      </c>
      <c r="CS16" s="92" t="str">
        <f ca="1">INDIRECT("'"&amp;$F$2&amp;"'!C26")&amp;""</f>
        <v/>
      </c>
      <c r="CT16" s="92">
        <f ca="1">INDIRECT("'"&amp;$F$2&amp;"'!D26")</f>
        <v>0</v>
      </c>
      <c r="CU16" s="92" t="str">
        <f ca="1">INDIRECT("'"&amp;$F$2&amp;"'!E26")&amp;""</f>
        <v/>
      </c>
      <c r="CV16" s="92" t="str">
        <f ca="1">INDIRECT("'"&amp;$F$2&amp;"'!F26")&amp;""</f>
        <v/>
      </c>
      <c r="CW16" s="92" t="str">
        <f ca="1">INDIRECT("'"&amp;$F$2&amp;"'!G26")&amp;""</f>
        <v/>
      </c>
      <c r="CX16" s="92" t="str">
        <f ca="1">INDIRECT("'"&amp;$F$2&amp;"'!H26")&amp;""</f>
        <v/>
      </c>
      <c r="CY16" s="92" t="str">
        <f ca="1">INDIRECT("'"&amp;$F$2&amp;"'!I26")&amp;""</f>
        <v/>
      </c>
      <c r="CZ16" s="91" t="str">
        <f ca="1">INDIRECT("'"&amp;$G$2&amp;"'!B26")&amp;""</f>
        <v/>
      </c>
      <c r="DA16" s="84" t="str">
        <f ca="1">INDIRECT("'"&amp;$G$2&amp;"'!C26")&amp;""</f>
        <v/>
      </c>
      <c r="DB16" s="84">
        <f ca="1">INDIRECT("'"&amp;$G$2&amp;"'!D26")</f>
        <v>0</v>
      </c>
      <c r="DC16" s="84" t="str">
        <f ca="1">INDIRECT("'"&amp;$G$2&amp;"'!E26")&amp;""</f>
        <v/>
      </c>
      <c r="DD16" s="84" t="str">
        <f ca="1">INDIRECT("'"&amp;$G$2&amp;"'!H26")&amp;""</f>
        <v/>
      </c>
      <c r="DE16" s="84" t="str">
        <f ca="1">INDIRECT("'"&amp;$G$2&amp;"'!I26")&amp;""</f>
        <v/>
      </c>
      <c r="DF16" s="84">
        <f ca="1">INDIRECT("'"&amp;$G$2&amp;"'!J26")</f>
        <v>0</v>
      </c>
      <c r="DG16" s="84">
        <f ca="1">INDIRECT("'"&amp;$G$2&amp;"'!K26")</f>
        <v>0</v>
      </c>
      <c r="DH16" s="84">
        <f ca="1">INDIRECT("'"&amp;$G$2&amp;"'!L26")</f>
        <v>0</v>
      </c>
      <c r="DI16" s="84" t="str">
        <f ca="1">INDIRECT("'"&amp;$G$2&amp;"'!M26")&amp;""</f>
        <v/>
      </c>
      <c r="DJ16" s="82" t="str">
        <f ca="1">INDIRECT("'"&amp;$H$2&amp;"'!B33")&amp;""</f>
        <v/>
      </c>
      <c r="DK16" s="82" t="str">
        <f ca="1">INDIRECT("'"&amp;$H$2&amp;"'!C33")&amp;""</f>
        <v/>
      </c>
      <c r="DL16" s="82" t="str">
        <f ca="1">INDIRECT("'"&amp;$H$2&amp;"'!D33")&amp;""</f>
        <v/>
      </c>
      <c r="DM16" s="82" t="str">
        <f ca="1">INDIRECT("'"&amp;$H$2&amp;"'!E33")&amp;""</f>
        <v/>
      </c>
      <c r="DN16" s="82" t="str">
        <f ca="1">INDIRECT("'"&amp;$H$2&amp;"'!F33")&amp;""</f>
        <v/>
      </c>
      <c r="DO16" s="82">
        <f ca="1">INDIRECT("'"&amp;$H$2&amp;"'!G33")</f>
        <v>0</v>
      </c>
      <c r="DP16" s="82">
        <f ca="1">INDIRECT("'"&amp;$H$2&amp;"'!H33")</f>
        <v>0</v>
      </c>
      <c r="DQ16" s="82" t="str">
        <f ca="1">INDIRECT("'"&amp;$H$2&amp;"'!I33")&amp;""</f>
        <v/>
      </c>
      <c r="DR16" s="82">
        <f ca="1">INDIRECT("'"&amp;$H$2&amp;"'!J33")</f>
        <v>0</v>
      </c>
      <c r="DS16" s="82">
        <f ca="1">INDIRECT("'"&amp;$H$2&amp;"'!K33")</f>
        <v>0</v>
      </c>
      <c r="DT16" s="82" t="str">
        <f ca="1">INDIRECT("'"&amp;$H$2&amp;"'!L33")&amp;""</f>
        <v/>
      </c>
      <c r="DU16" s="82" t="str">
        <f ca="1">INDIRECT("'"&amp;$H$2&amp;"'!M33")&amp;""</f>
        <v>0</v>
      </c>
      <c r="DV16" s="79" t="str">
        <f ca="1">INDIRECT("'"&amp;$I$2&amp;"'!B32")&amp;""</f>
        <v/>
      </c>
      <c r="DW16" s="79" t="str">
        <f ca="1">INDIRECT("'"&amp;$I$2&amp;"'!C32")&amp;""</f>
        <v/>
      </c>
      <c r="DX16" s="79" t="str">
        <f ca="1">INDIRECT("'"&amp;$I$2&amp;"'!D32")&amp;""</f>
        <v/>
      </c>
      <c r="DY16" s="79">
        <f ca="1">INDIRECT("'"&amp;$I$2&amp;"'!E32")</f>
        <v>0</v>
      </c>
      <c r="DZ16" s="79">
        <f ca="1">INDIRECT("'"&amp;$I$2&amp;"'!F32")</f>
        <v>0</v>
      </c>
      <c r="EA16" s="79">
        <f ca="1">INDIRECT("'"&amp;$I$2&amp;"'!G32")</f>
        <v>0</v>
      </c>
      <c r="EB16" s="79">
        <f ca="1">INDIRECT("'"&amp;$I$2&amp;"'!H32")</f>
        <v>0</v>
      </c>
      <c r="EC16" s="79" t="str">
        <f ca="1">INDIRECT("'"&amp;$I$2&amp;"'!I32")&amp;""</f>
        <v/>
      </c>
      <c r="ED16" s="79">
        <f ca="1">INDIRECT("'"&amp;$I$2&amp;"'!J32")</f>
        <v>0</v>
      </c>
      <c r="EE16" s="79">
        <f ca="1">INDIRECT("'"&amp;$I$2&amp;"'!K32")</f>
        <v>0</v>
      </c>
      <c r="EF16" s="79" t="str">
        <f ca="1">INDIRECT("'"&amp;$I$2&amp;"'!L32")&amp;""</f>
        <v/>
      </c>
      <c r="EG16" s="79" t="str">
        <f ca="1">INDIRECT("'"&amp;$I$2&amp;"'!M32")&amp;""</f>
        <v>0</v>
      </c>
    </row>
    <row r="17" spans="1:137">
      <c r="A17" s="115">
        <f t="shared" si="5"/>
        <v>0</v>
      </c>
      <c r="B17" s="19" t="str">
        <f t="shared" si="6"/>
        <v/>
      </c>
      <c r="C17" s="19" t="e">
        <f t="shared" si="7"/>
        <v>#VALUE!</v>
      </c>
      <c r="D17" s="110"/>
      <c r="E17" s="110"/>
      <c r="F17" s="110"/>
      <c r="G17" s="110"/>
      <c r="H17" s="110"/>
      <c r="I17" s="110"/>
      <c r="J17" s="110"/>
      <c r="K17" s="110"/>
      <c r="L17" s="76" t="str">
        <f t="shared" ca="1" si="0"/>
        <v/>
      </c>
      <c r="M17" s="76" t="str">
        <f t="shared" ca="1" si="8"/>
        <v/>
      </c>
      <c r="N17" s="76" t="str">
        <f t="shared" ca="1" si="2"/>
        <v/>
      </c>
      <c r="O17" s="76" t="str">
        <f t="shared" ca="1" si="3"/>
        <v/>
      </c>
      <c r="P17" s="85">
        <f t="shared" ca="1" si="4"/>
        <v>0</v>
      </c>
      <c r="Q17" s="86" t="str">
        <f ca="1">INDIRECT(""&amp;$D$2&amp;"!A27")&amp;""</f>
        <v>16</v>
      </c>
      <c r="R17" s="86" t="str">
        <f ca="1">INDIRECT(""&amp;$D$2&amp;"!B27")&amp;""</f>
        <v/>
      </c>
      <c r="S17" s="86" t="str">
        <f ca="1">INDIRECT(""&amp;$D$2&amp;"!C27")</f>
        <v/>
      </c>
      <c r="T17" s="86" t="str">
        <f ca="1">INDIRECT(""&amp;$D$2&amp;"!D27")&amp;""</f>
        <v/>
      </c>
      <c r="U17" s="86" t="str">
        <f ca="1">INDIRECT(""&amp;$D$2&amp;"!E27")</f>
        <v>正しい登録Noを入力してください。</v>
      </c>
      <c r="V17" s="86">
        <f ca="1">INDIRECT(""&amp;$D$2&amp;"!F27")</f>
        <v>0</v>
      </c>
      <c r="W17" s="86" t="str">
        <f ca="1">INDIRECT(""&amp;$D$2&amp;"!G27")&amp;""</f>
        <v/>
      </c>
      <c r="X17" s="86">
        <f ca="1">INDIRECT(""&amp;$D$2&amp;"!H27")</f>
        <v>0</v>
      </c>
      <c r="Y17" s="86" t="str">
        <f ca="1">INDIRECT(""&amp;$D$2&amp;"!I27")&amp;""</f>
        <v/>
      </c>
      <c r="Z17" s="86" t="str">
        <f ca="1">INDIRECT(""&amp;$D$2&amp;"!J27")&amp;""</f>
        <v/>
      </c>
      <c r="AA17" s="86" t="str">
        <f ca="1">INDIRECT(""&amp;$D$2&amp;"!K27")&amp;""</f>
        <v>0</v>
      </c>
      <c r="AB17" s="86" t="str">
        <f ca="1">INDIRECT(""&amp;$D$2&amp;"!L27")&amp;""</f>
        <v/>
      </c>
      <c r="AC17" s="86" t="str">
        <f ca="1">INDIRECT(""&amp;$D$2&amp;"!M27")&amp;""</f>
        <v/>
      </c>
      <c r="AD17" s="86" t="str">
        <f ca="1">INDIRECT(""&amp;$D$2&amp;"!N27")&amp;""</f>
        <v>0</v>
      </c>
      <c r="AE17" s="86">
        <f ca="1">INDIRECT(""&amp;$D$2&amp;"!O27")</f>
        <v>0</v>
      </c>
      <c r="AF17" s="86">
        <f ca="1">INDIRECT(""&amp;$D$2&amp;"!P27")</f>
        <v>0</v>
      </c>
      <c r="AG17" s="86">
        <f ca="1">INDIRECT(""&amp;$D$2&amp;"!Q27")</f>
        <v>0</v>
      </c>
      <c r="AH17" s="86">
        <f ca="1">INDIRECT(""&amp;$D$2&amp;"!R27")</f>
        <v>0</v>
      </c>
      <c r="AI17" s="86">
        <f ca="1">INDIRECT(""&amp;$D$2&amp;"!S27")</f>
        <v>0</v>
      </c>
      <c r="AJ17" s="86">
        <f ca="1">INDIRECT(""&amp;$D$2&amp;"!T27")</f>
        <v>0</v>
      </c>
      <c r="AK17" s="86">
        <f ca="1">INDIRECT(""&amp;$D$2&amp;"!U27")</f>
        <v>0</v>
      </c>
      <c r="AL17" s="86" t="e">
        <f ca="1">INDIRECT(""&amp;$D$2&amp;"!V27")</f>
        <v>#NUM!</v>
      </c>
      <c r="AM17" s="86">
        <f ca="1">INDIRECT(""&amp;$D$2&amp;"!W27")</f>
        <v>45717</v>
      </c>
      <c r="AN17" s="86">
        <f ca="1">INDIRECT(""&amp;$D$2&amp;"!X27")</f>
        <v>31</v>
      </c>
      <c r="AO17" s="86">
        <f ca="1">INDIRECT(""&amp;$D$2&amp;"!Y27")</f>
        <v>-45685</v>
      </c>
      <c r="AP17" s="86">
        <f ca="1">INDIRECT(""&amp;$D$2&amp;"!Z27")</f>
        <v>0</v>
      </c>
      <c r="AQ17" s="86">
        <f ca="1">INDIRECT(""&amp;$D$2&amp;"!AA27")</f>
        <v>1</v>
      </c>
      <c r="AR17" s="86">
        <f ca="1">INDIRECT(""&amp;$D$2&amp;"!AB27")</f>
        <v>0</v>
      </c>
      <c r="AS17" s="86">
        <f ca="1">INDIRECT(""&amp;$D$2&amp;"!AC27")</f>
        <v>0</v>
      </c>
      <c r="AT17" s="86">
        <f ca="1">INDIRECT(""&amp;$D$2&amp;"!AD27")</f>
        <v>0</v>
      </c>
      <c r="AU17" s="86" t="str">
        <f ca="1">INDIRECT(""&amp;$D$2&amp;"!AE27")</f>
        <v/>
      </c>
      <c r="AV17" s="86" t="str">
        <f ca="1">INDIRECT(""&amp;$D$2&amp;"!AF27")</f>
        <v/>
      </c>
      <c r="AW17" s="86" t="str">
        <f ca="1">INDIRECT(""&amp;$D$2&amp;"!AG27")</f>
        <v/>
      </c>
      <c r="AX17" s="110"/>
      <c r="AY17" s="110"/>
      <c r="AZ17" s="110"/>
      <c r="BA17" s="110"/>
      <c r="BB17" s="110"/>
      <c r="BC17" s="110"/>
      <c r="BD17" s="110"/>
      <c r="BE17" s="110"/>
      <c r="BF17" s="110"/>
      <c r="BG17" s="110"/>
      <c r="BH17" s="110"/>
      <c r="BI17" s="110"/>
      <c r="BJ17" s="110"/>
      <c r="BK17" s="110"/>
      <c r="BL17" s="110"/>
      <c r="BM17" s="110"/>
      <c r="BN17" s="110"/>
      <c r="BO17" s="110"/>
      <c r="BP17" s="110"/>
      <c r="BQ17" s="110"/>
      <c r="BR17" s="110"/>
      <c r="BS17" s="110"/>
      <c r="BT17" s="110"/>
      <c r="BU17" s="110"/>
      <c r="BV17" s="110"/>
      <c r="BW17" s="110"/>
      <c r="BX17" s="110"/>
      <c r="BY17" s="110"/>
      <c r="BZ17" s="110"/>
      <c r="CA17" s="110"/>
      <c r="CB17" s="110"/>
      <c r="CC17" s="110"/>
      <c r="CD17" s="89" t="str">
        <f ca="1">INDIRECT(""&amp;$E$2&amp;"!B27")&amp;""</f>
        <v/>
      </c>
      <c r="CE17" s="89" t="str">
        <f ca="1">INDIRECT(""&amp;$E$2&amp;"!C27")&amp;""</f>
        <v/>
      </c>
      <c r="CF17" s="89">
        <f ca="1">INDIRECT(""&amp;$E$2&amp;"!E27")</f>
        <v>0</v>
      </c>
      <c r="CG17" s="89">
        <f ca="1">INDIRECT(""&amp;$E$2&amp;"!F27")</f>
        <v>0</v>
      </c>
      <c r="CH17" s="89" t="str">
        <f ca="1">INDIRECT(""&amp;$E$2&amp;"!G27")&amp;""</f>
        <v/>
      </c>
      <c r="CI17" s="89" t="str">
        <f ca="1">INDIRECT(""&amp;$E$2&amp;"!H27")&amp;""</f>
        <v/>
      </c>
      <c r="CJ17" s="89">
        <f ca="1">INDIRECT(""&amp;$E$2&amp;"!I27")</f>
        <v>0</v>
      </c>
      <c r="CK17" s="89" t="str">
        <f ca="1">INDIRECT(""&amp;$E$2&amp;"!J27")&amp;""</f>
        <v/>
      </c>
      <c r="CL17" s="89" t="str">
        <f ca="1">INDIRECT(""&amp;$E$2&amp;"!K27")&amp;""</f>
        <v/>
      </c>
      <c r="CM17" s="89" t="str">
        <f ca="1">INDIRECT(""&amp;$E$2&amp;"!L27")&amp;""</f>
        <v/>
      </c>
      <c r="CN17" s="89">
        <f ca="1">INDIRECT(""&amp;$E$2&amp;"!M27")</f>
        <v>0</v>
      </c>
      <c r="CO17" s="89">
        <f ca="1">INDIRECT(""&amp;$E$2&amp;"!N27")</f>
        <v>0</v>
      </c>
      <c r="CP17" s="89">
        <f ca="1">INDIRECT(""&amp;$E$2&amp;"!O27")</f>
        <v>0</v>
      </c>
      <c r="CQ17" s="90" t="str">
        <f ca="1">INDIRECT(""&amp;$E$2&amp;"!P27")&amp;""</f>
        <v/>
      </c>
      <c r="CR17" s="92" t="str">
        <f ca="1">INDIRECT("'"&amp;$F$2&amp;"'!B27")&amp;""</f>
        <v/>
      </c>
      <c r="CS17" s="92" t="str">
        <f ca="1">INDIRECT("'"&amp;$F$2&amp;"'!C27")&amp;""</f>
        <v/>
      </c>
      <c r="CT17" s="92">
        <f ca="1">INDIRECT("'"&amp;$F$2&amp;"'!D27")</f>
        <v>0</v>
      </c>
      <c r="CU17" s="92" t="str">
        <f ca="1">INDIRECT("'"&amp;$F$2&amp;"'!E27")&amp;""</f>
        <v/>
      </c>
      <c r="CV17" s="92" t="str">
        <f ca="1">INDIRECT("'"&amp;$F$2&amp;"'!F27")&amp;""</f>
        <v/>
      </c>
      <c r="CW17" s="92" t="str">
        <f ca="1">INDIRECT("'"&amp;$F$2&amp;"'!G27")&amp;""</f>
        <v/>
      </c>
      <c r="CX17" s="92" t="str">
        <f ca="1">INDIRECT("'"&amp;$F$2&amp;"'!H27")&amp;""</f>
        <v/>
      </c>
      <c r="CY17" s="92" t="str">
        <f ca="1">INDIRECT("'"&amp;$F$2&amp;"'!I27")&amp;""</f>
        <v/>
      </c>
      <c r="CZ17" s="91" t="str">
        <f ca="1">INDIRECT("'"&amp;$G$2&amp;"'!B27")&amp;""</f>
        <v/>
      </c>
      <c r="DA17" s="84" t="str">
        <f ca="1">INDIRECT("'"&amp;$G$2&amp;"'!C27")&amp;""</f>
        <v/>
      </c>
      <c r="DB17" s="84">
        <f ca="1">INDIRECT("'"&amp;$G$2&amp;"'!D27")</f>
        <v>0</v>
      </c>
      <c r="DC17" s="84" t="str">
        <f ca="1">INDIRECT("'"&amp;$G$2&amp;"'!E27")&amp;""</f>
        <v/>
      </c>
      <c r="DD17" s="84" t="str">
        <f ca="1">INDIRECT("'"&amp;$G$2&amp;"'!H27")&amp;""</f>
        <v/>
      </c>
      <c r="DE17" s="84" t="str">
        <f ca="1">INDIRECT("'"&amp;$G$2&amp;"'!I27")&amp;""</f>
        <v/>
      </c>
      <c r="DF17" s="84">
        <f ca="1">INDIRECT("'"&amp;$G$2&amp;"'!J27")</f>
        <v>0</v>
      </c>
      <c r="DG17" s="84">
        <f ca="1">INDIRECT("'"&amp;$G$2&amp;"'!K27")</f>
        <v>0</v>
      </c>
      <c r="DH17" s="84">
        <f ca="1">INDIRECT("'"&amp;$G$2&amp;"'!L27")</f>
        <v>0</v>
      </c>
      <c r="DI17" s="84" t="str">
        <f ca="1">INDIRECT("'"&amp;$G$2&amp;"'!M27")&amp;""</f>
        <v/>
      </c>
      <c r="DJ17" s="82" t="str">
        <f ca="1">INDIRECT("'"&amp;$H$2&amp;"'!B34")&amp;""</f>
        <v/>
      </c>
      <c r="DK17" s="82" t="str">
        <f ca="1">INDIRECT("'"&amp;$H$2&amp;"'!C34")&amp;""</f>
        <v/>
      </c>
      <c r="DL17" s="82" t="str">
        <f ca="1">INDIRECT("'"&amp;$H$2&amp;"'!D34")&amp;""</f>
        <v/>
      </c>
      <c r="DM17" s="82" t="str">
        <f ca="1">INDIRECT("'"&amp;$H$2&amp;"'!E34")&amp;""</f>
        <v/>
      </c>
      <c r="DN17" s="82" t="str">
        <f ca="1">INDIRECT("'"&amp;$H$2&amp;"'!F34")&amp;""</f>
        <v/>
      </c>
      <c r="DO17" s="82">
        <f ca="1">INDIRECT("'"&amp;$H$2&amp;"'!G34")</f>
        <v>0</v>
      </c>
      <c r="DP17" s="82">
        <f ca="1">INDIRECT("'"&amp;$H$2&amp;"'!H34")</f>
        <v>0</v>
      </c>
      <c r="DQ17" s="82" t="str">
        <f ca="1">INDIRECT("'"&amp;$H$2&amp;"'!I34")&amp;""</f>
        <v/>
      </c>
      <c r="DR17" s="82">
        <f ca="1">INDIRECT("'"&amp;$H$2&amp;"'!J34")</f>
        <v>0</v>
      </c>
      <c r="DS17" s="82">
        <f ca="1">INDIRECT("'"&amp;$H$2&amp;"'!K34")</f>
        <v>0</v>
      </c>
      <c r="DT17" s="82" t="str">
        <f ca="1">INDIRECT("'"&amp;$H$2&amp;"'!L34")&amp;""</f>
        <v/>
      </c>
      <c r="DU17" s="82" t="str">
        <f ca="1">INDIRECT("'"&amp;$H$2&amp;"'!M34")&amp;""</f>
        <v>0</v>
      </c>
      <c r="DV17" s="79" t="str">
        <f ca="1">INDIRECT("'"&amp;$I$2&amp;"'!B33")&amp;""</f>
        <v/>
      </c>
      <c r="DW17" s="79" t="str">
        <f ca="1">INDIRECT("'"&amp;$I$2&amp;"'!C33")&amp;""</f>
        <v/>
      </c>
      <c r="DX17" s="79" t="str">
        <f ca="1">INDIRECT("'"&amp;$I$2&amp;"'!D33")&amp;""</f>
        <v/>
      </c>
      <c r="DY17" s="79">
        <f ca="1">INDIRECT("'"&amp;$I$2&amp;"'!E33")</f>
        <v>0</v>
      </c>
      <c r="DZ17" s="79">
        <f ca="1">INDIRECT("'"&amp;$I$2&amp;"'!F33")</f>
        <v>0</v>
      </c>
      <c r="EA17" s="79">
        <f ca="1">INDIRECT("'"&amp;$I$2&amp;"'!G33")</f>
        <v>0</v>
      </c>
      <c r="EB17" s="79">
        <f ca="1">INDIRECT("'"&amp;$I$2&amp;"'!H33")</f>
        <v>0</v>
      </c>
      <c r="EC17" s="79" t="str">
        <f ca="1">INDIRECT("'"&amp;$I$2&amp;"'!I33")&amp;""</f>
        <v/>
      </c>
      <c r="ED17" s="79">
        <f ca="1">INDIRECT("'"&amp;$I$2&amp;"'!J33")</f>
        <v>0</v>
      </c>
      <c r="EE17" s="79">
        <f ca="1">INDIRECT("'"&amp;$I$2&amp;"'!K33")</f>
        <v>0</v>
      </c>
      <c r="EF17" s="79" t="str">
        <f ca="1">INDIRECT("'"&amp;$I$2&amp;"'!L33")&amp;""</f>
        <v/>
      </c>
      <c r="EG17" s="79" t="str">
        <f ca="1">INDIRECT("'"&amp;$I$2&amp;"'!M33")&amp;""</f>
        <v>0</v>
      </c>
    </row>
    <row r="18" spans="1:137">
      <c r="A18" s="115">
        <f t="shared" si="5"/>
        <v>0</v>
      </c>
      <c r="B18" s="19" t="str">
        <f t="shared" si="6"/>
        <v/>
      </c>
      <c r="C18" s="19" t="e">
        <f t="shared" si="7"/>
        <v>#VALUE!</v>
      </c>
      <c r="D18" s="110"/>
      <c r="E18" s="110"/>
      <c r="F18" s="110"/>
      <c r="G18" s="110"/>
      <c r="H18" s="110"/>
      <c r="I18" s="110"/>
      <c r="J18" s="110"/>
      <c r="K18" s="110"/>
      <c r="L18" s="76" t="str">
        <f t="shared" ca="1" si="0"/>
        <v/>
      </c>
      <c r="M18" s="76" t="str">
        <f t="shared" ca="1" si="8"/>
        <v/>
      </c>
      <c r="N18" s="76" t="str">
        <f t="shared" ca="1" si="2"/>
        <v/>
      </c>
      <c r="O18" s="76" t="str">
        <f t="shared" ca="1" si="3"/>
        <v/>
      </c>
      <c r="P18" s="85">
        <f t="shared" ca="1" si="4"/>
        <v>0</v>
      </c>
      <c r="Q18" s="86" t="str">
        <f ca="1">INDIRECT(""&amp;$D$2&amp;"!A28")&amp;""</f>
        <v>17</v>
      </c>
      <c r="R18" s="86" t="str">
        <f ca="1">INDIRECT(""&amp;$D$2&amp;"!B28")&amp;""</f>
        <v/>
      </c>
      <c r="S18" s="86" t="str">
        <f ca="1">INDIRECT(""&amp;$D$2&amp;"!C28")</f>
        <v/>
      </c>
      <c r="T18" s="86" t="str">
        <f ca="1">INDIRECT(""&amp;$D$2&amp;"!D28")&amp;""</f>
        <v/>
      </c>
      <c r="U18" s="86" t="str">
        <f ca="1">INDIRECT(""&amp;$D$2&amp;"!E28")</f>
        <v>正しい登録Noを入力してください。</v>
      </c>
      <c r="V18" s="86">
        <f ca="1">INDIRECT(""&amp;$D$2&amp;"!F28")</f>
        <v>0</v>
      </c>
      <c r="W18" s="86" t="str">
        <f ca="1">INDIRECT(""&amp;$D$2&amp;"!G28")&amp;""</f>
        <v/>
      </c>
      <c r="X18" s="86">
        <f ca="1">INDIRECT(""&amp;$D$2&amp;"!H28")</f>
        <v>0</v>
      </c>
      <c r="Y18" s="86" t="str">
        <f ca="1">INDIRECT(""&amp;$D$2&amp;"!I28")&amp;""</f>
        <v/>
      </c>
      <c r="Z18" s="86" t="str">
        <f ca="1">INDIRECT(""&amp;$D$2&amp;"!J28")&amp;""</f>
        <v/>
      </c>
      <c r="AA18" s="86" t="str">
        <f ca="1">INDIRECT(""&amp;$D$2&amp;"!K28")&amp;""</f>
        <v>0</v>
      </c>
      <c r="AB18" s="86" t="str">
        <f ca="1">INDIRECT(""&amp;$D$2&amp;"!L28")&amp;""</f>
        <v/>
      </c>
      <c r="AC18" s="86" t="str">
        <f ca="1">INDIRECT(""&amp;$D$2&amp;"!M28")&amp;""</f>
        <v/>
      </c>
      <c r="AD18" s="86" t="str">
        <f ca="1">INDIRECT(""&amp;$D$2&amp;"!N28")&amp;""</f>
        <v>0</v>
      </c>
      <c r="AE18" s="86">
        <f ca="1">INDIRECT(""&amp;$D$2&amp;"!O28")</f>
        <v>0</v>
      </c>
      <c r="AF18" s="86">
        <f ca="1">INDIRECT(""&amp;$D$2&amp;"!P28")</f>
        <v>0</v>
      </c>
      <c r="AG18" s="86">
        <f ca="1">INDIRECT(""&amp;$D$2&amp;"!Q28")</f>
        <v>0</v>
      </c>
      <c r="AH18" s="86">
        <f ca="1">INDIRECT(""&amp;$D$2&amp;"!R28")</f>
        <v>0</v>
      </c>
      <c r="AI18" s="86">
        <f ca="1">INDIRECT(""&amp;$D$2&amp;"!S28")</f>
        <v>0</v>
      </c>
      <c r="AJ18" s="86">
        <f ca="1">INDIRECT(""&amp;$D$2&amp;"!T28")</f>
        <v>0</v>
      </c>
      <c r="AK18" s="86">
        <f ca="1">INDIRECT(""&amp;$D$2&amp;"!U28")</f>
        <v>0</v>
      </c>
      <c r="AL18" s="86" t="e">
        <f ca="1">INDIRECT(""&amp;$D$2&amp;"!V28")</f>
        <v>#NUM!</v>
      </c>
      <c r="AM18" s="86">
        <f ca="1">INDIRECT(""&amp;$D$2&amp;"!W28")</f>
        <v>45717</v>
      </c>
      <c r="AN18" s="86">
        <f ca="1">INDIRECT(""&amp;$D$2&amp;"!X28")</f>
        <v>31</v>
      </c>
      <c r="AO18" s="86">
        <f ca="1">INDIRECT(""&amp;$D$2&amp;"!Y28")</f>
        <v>-45685</v>
      </c>
      <c r="AP18" s="86">
        <f ca="1">INDIRECT(""&amp;$D$2&amp;"!Z28")</f>
        <v>0</v>
      </c>
      <c r="AQ18" s="86">
        <f ca="1">INDIRECT(""&amp;$D$2&amp;"!AA28")</f>
        <v>1</v>
      </c>
      <c r="AR18" s="86">
        <f ca="1">INDIRECT(""&amp;$D$2&amp;"!AB28")</f>
        <v>0</v>
      </c>
      <c r="AS18" s="86">
        <f ca="1">INDIRECT(""&amp;$D$2&amp;"!AC28")</f>
        <v>0</v>
      </c>
      <c r="AT18" s="86">
        <f ca="1">INDIRECT(""&amp;$D$2&amp;"!AD28")</f>
        <v>0</v>
      </c>
      <c r="AU18" s="86" t="str">
        <f ca="1">INDIRECT(""&amp;$D$2&amp;"!AE28")</f>
        <v/>
      </c>
      <c r="AV18" s="86" t="str">
        <f ca="1">INDIRECT(""&amp;$D$2&amp;"!AF28")</f>
        <v/>
      </c>
      <c r="AW18" s="86" t="str">
        <f ca="1">INDIRECT(""&amp;$D$2&amp;"!AG28")</f>
        <v/>
      </c>
      <c r="AX18" s="110"/>
      <c r="AY18" s="110"/>
      <c r="AZ18" s="110"/>
      <c r="BA18" s="110"/>
      <c r="BB18" s="110"/>
      <c r="BC18" s="110"/>
      <c r="BD18" s="110"/>
      <c r="BE18" s="110"/>
      <c r="BF18" s="110"/>
      <c r="BG18" s="110"/>
      <c r="BH18" s="110"/>
      <c r="BI18" s="110"/>
      <c r="BJ18" s="110"/>
      <c r="BK18" s="110"/>
      <c r="BL18" s="110"/>
      <c r="BM18" s="110"/>
      <c r="BN18" s="110"/>
      <c r="BO18" s="110"/>
      <c r="BP18" s="110"/>
      <c r="BQ18" s="110"/>
      <c r="BR18" s="110"/>
      <c r="BS18" s="110"/>
      <c r="BT18" s="110"/>
      <c r="BU18" s="110"/>
      <c r="BV18" s="110"/>
      <c r="BW18" s="110"/>
      <c r="BX18" s="110"/>
      <c r="BY18" s="110"/>
      <c r="BZ18" s="110"/>
      <c r="CA18" s="110"/>
      <c r="CB18" s="110"/>
      <c r="CC18" s="110"/>
      <c r="CD18" s="89" t="str">
        <f ca="1">INDIRECT(""&amp;$E$2&amp;"!B28")&amp;""</f>
        <v/>
      </c>
      <c r="CE18" s="89" t="str">
        <f ca="1">INDIRECT(""&amp;$E$2&amp;"!C28")&amp;""</f>
        <v/>
      </c>
      <c r="CF18" s="89">
        <f ca="1">INDIRECT(""&amp;$E$2&amp;"!E28")</f>
        <v>0</v>
      </c>
      <c r="CG18" s="89">
        <f ca="1">INDIRECT(""&amp;$E$2&amp;"!F28")</f>
        <v>0</v>
      </c>
      <c r="CH18" s="89" t="str">
        <f ca="1">INDIRECT(""&amp;$E$2&amp;"!G28")&amp;""</f>
        <v/>
      </c>
      <c r="CI18" s="89" t="str">
        <f ca="1">INDIRECT(""&amp;$E$2&amp;"!H28")&amp;""</f>
        <v/>
      </c>
      <c r="CJ18" s="89">
        <f ca="1">INDIRECT(""&amp;$E$2&amp;"!I28")</f>
        <v>0</v>
      </c>
      <c r="CK18" s="89" t="str">
        <f ca="1">INDIRECT(""&amp;$E$2&amp;"!J28")&amp;""</f>
        <v/>
      </c>
      <c r="CL18" s="89" t="str">
        <f ca="1">INDIRECT(""&amp;$E$2&amp;"!K28")&amp;""</f>
        <v/>
      </c>
      <c r="CM18" s="89" t="str">
        <f ca="1">INDIRECT(""&amp;$E$2&amp;"!L28")&amp;""</f>
        <v/>
      </c>
      <c r="CN18" s="89">
        <f ca="1">INDIRECT(""&amp;$E$2&amp;"!M28")</f>
        <v>0</v>
      </c>
      <c r="CO18" s="89">
        <f ca="1">INDIRECT(""&amp;$E$2&amp;"!N28")</f>
        <v>0</v>
      </c>
      <c r="CP18" s="89">
        <f ca="1">INDIRECT(""&amp;$E$2&amp;"!O28")</f>
        <v>0</v>
      </c>
      <c r="CQ18" s="90" t="str">
        <f ca="1">INDIRECT(""&amp;$E$2&amp;"!P28")&amp;""</f>
        <v/>
      </c>
      <c r="CR18" s="92" t="str">
        <f ca="1">INDIRECT("'"&amp;$F$2&amp;"'!B28")&amp;""</f>
        <v/>
      </c>
      <c r="CS18" s="92" t="str">
        <f ca="1">INDIRECT("'"&amp;$F$2&amp;"'!C28")&amp;""</f>
        <v/>
      </c>
      <c r="CT18" s="92">
        <f ca="1">INDIRECT("'"&amp;$F$2&amp;"'!D28")</f>
        <v>0</v>
      </c>
      <c r="CU18" s="92" t="str">
        <f ca="1">INDIRECT("'"&amp;$F$2&amp;"'!E28")&amp;""</f>
        <v/>
      </c>
      <c r="CV18" s="92" t="str">
        <f ca="1">INDIRECT("'"&amp;$F$2&amp;"'!F28")&amp;""</f>
        <v/>
      </c>
      <c r="CW18" s="92" t="str">
        <f ca="1">INDIRECT("'"&amp;$F$2&amp;"'!G28")&amp;""</f>
        <v/>
      </c>
      <c r="CX18" s="92" t="str">
        <f ca="1">INDIRECT("'"&amp;$F$2&amp;"'!H28")&amp;""</f>
        <v/>
      </c>
      <c r="CY18" s="92" t="str">
        <f ca="1">INDIRECT("'"&amp;$F$2&amp;"'!I28")&amp;""</f>
        <v/>
      </c>
      <c r="CZ18" s="91" t="str">
        <f ca="1">INDIRECT("'"&amp;$G$2&amp;"'!B28")&amp;""</f>
        <v/>
      </c>
      <c r="DA18" s="84" t="str">
        <f ca="1">INDIRECT("'"&amp;$G$2&amp;"'!C28")&amp;""</f>
        <v/>
      </c>
      <c r="DB18" s="84">
        <f ca="1">INDIRECT("'"&amp;$G$2&amp;"'!D28")</f>
        <v>0</v>
      </c>
      <c r="DC18" s="84" t="str">
        <f ca="1">INDIRECT("'"&amp;$G$2&amp;"'!E28")&amp;""</f>
        <v/>
      </c>
      <c r="DD18" s="84" t="str">
        <f ca="1">INDIRECT("'"&amp;$G$2&amp;"'!H28")&amp;""</f>
        <v/>
      </c>
      <c r="DE18" s="84" t="str">
        <f ca="1">INDIRECT("'"&amp;$G$2&amp;"'!I28")&amp;""</f>
        <v/>
      </c>
      <c r="DF18" s="84">
        <f ca="1">INDIRECT("'"&amp;$G$2&amp;"'!J28")</f>
        <v>0</v>
      </c>
      <c r="DG18" s="84">
        <f ca="1">INDIRECT("'"&amp;$G$2&amp;"'!K28")</f>
        <v>0</v>
      </c>
      <c r="DH18" s="84">
        <f ca="1">INDIRECT("'"&amp;$G$2&amp;"'!L28")</f>
        <v>0</v>
      </c>
      <c r="DI18" s="84" t="str">
        <f ca="1">INDIRECT("'"&amp;$G$2&amp;"'!M28")&amp;""</f>
        <v/>
      </c>
      <c r="DJ18" s="82" t="str">
        <f ca="1">INDIRECT("'"&amp;$H$2&amp;"'!B35")&amp;""</f>
        <v/>
      </c>
      <c r="DK18" s="82" t="str">
        <f ca="1">INDIRECT("'"&amp;$H$2&amp;"'!C35")&amp;""</f>
        <v/>
      </c>
      <c r="DL18" s="82" t="str">
        <f ca="1">INDIRECT("'"&amp;$H$2&amp;"'!D35")&amp;""</f>
        <v/>
      </c>
      <c r="DM18" s="82" t="str">
        <f ca="1">INDIRECT("'"&amp;$H$2&amp;"'!E35")&amp;""</f>
        <v/>
      </c>
      <c r="DN18" s="82" t="str">
        <f ca="1">INDIRECT("'"&amp;$H$2&amp;"'!F35")&amp;""</f>
        <v/>
      </c>
      <c r="DO18" s="82">
        <f ca="1">INDIRECT("'"&amp;$H$2&amp;"'!G35")</f>
        <v>0</v>
      </c>
      <c r="DP18" s="82">
        <f ca="1">INDIRECT("'"&amp;$H$2&amp;"'!H35")</f>
        <v>0</v>
      </c>
      <c r="DQ18" s="82" t="str">
        <f ca="1">INDIRECT("'"&amp;$H$2&amp;"'!I35")&amp;""</f>
        <v/>
      </c>
      <c r="DR18" s="82">
        <f ca="1">INDIRECT("'"&amp;$H$2&amp;"'!J35")</f>
        <v>0</v>
      </c>
      <c r="DS18" s="82">
        <f ca="1">INDIRECT("'"&amp;$H$2&amp;"'!K35")</f>
        <v>0</v>
      </c>
      <c r="DT18" s="82" t="str">
        <f ca="1">INDIRECT("'"&amp;$H$2&amp;"'!L35")&amp;""</f>
        <v/>
      </c>
      <c r="DU18" s="82" t="str">
        <f ca="1">INDIRECT("'"&amp;$H$2&amp;"'!M35")&amp;""</f>
        <v>0</v>
      </c>
      <c r="DV18" s="79" t="str">
        <f ca="1">INDIRECT("'"&amp;$I$2&amp;"'!B34")&amp;""</f>
        <v/>
      </c>
      <c r="DW18" s="79" t="str">
        <f ca="1">INDIRECT("'"&amp;$I$2&amp;"'!C34")&amp;""</f>
        <v/>
      </c>
      <c r="DX18" s="79" t="str">
        <f ca="1">INDIRECT("'"&amp;$I$2&amp;"'!D34")&amp;""</f>
        <v/>
      </c>
      <c r="DY18" s="79">
        <f ca="1">INDIRECT("'"&amp;$I$2&amp;"'!E34")</f>
        <v>0</v>
      </c>
      <c r="DZ18" s="79">
        <f ca="1">INDIRECT("'"&amp;$I$2&amp;"'!F34")</f>
        <v>0</v>
      </c>
      <c r="EA18" s="79">
        <f ca="1">INDIRECT("'"&amp;$I$2&amp;"'!G34")</f>
        <v>0</v>
      </c>
      <c r="EB18" s="79">
        <f ca="1">INDIRECT("'"&amp;$I$2&amp;"'!H34")</f>
        <v>0</v>
      </c>
      <c r="EC18" s="79" t="str">
        <f ca="1">INDIRECT("'"&amp;$I$2&amp;"'!I34")&amp;""</f>
        <v/>
      </c>
      <c r="ED18" s="79">
        <f ca="1">INDIRECT("'"&amp;$I$2&amp;"'!J34")</f>
        <v>0</v>
      </c>
      <c r="EE18" s="79">
        <f ca="1">INDIRECT("'"&amp;$I$2&amp;"'!K34")</f>
        <v>0</v>
      </c>
      <c r="EF18" s="79" t="str">
        <f ca="1">INDIRECT("'"&amp;$I$2&amp;"'!L34")&amp;""</f>
        <v/>
      </c>
      <c r="EG18" s="79" t="str">
        <f ca="1">INDIRECT("'"&amp;$I$2&amp;"'!M34")&amp;""</f>
        <v>0</v>
      </c>
    </row>
    <row r="19" spans="1:137">
      <c r="A19" s="115">
        <f t="shared" si="5"/>
        <v>0</v>
      </c>
      <c r="B19" s="19" t="str">
        <f t="shared" si="6"/>
        <v/>
      </c>
      <c r="C19" s="19" t="e">
        <f t="shared" si="7"/>
        <v>#VALUE!</v>
      </c>
      <c r="D19" s="110"/>
      <c r="E19" s="110"/>
      <c r="F19" s="110"/>
      <c r="G19" s="110"/>
      <c r="H19" s="110"/>
      <c r="I19" s="110"/>
      <c r="J19" s="110"/>
      <c r="K19" s="110"/>
      <c r="L19" s="76" t="str">
        <f t="shared" ca="1" si="0"/>
        <v/>
      </c>
      <c r="M19" s="76" t="str">
        <f t="shared" ca="1" si="1"/>
        <v/>
      </c>
      <c r="N19" s="76" t="str">
        <f t="shared" ca="1" si="2"/>
        <v/>
      </c>
      <c r="O19" s="76" t="str">
        <f t="shared" ca="1" si="3"/>
        <v/>
      </c>
      <c r="P19" s="85">
        <f t="shared" ca="1" si="4"/>
        <v>0</v>
      </c>
      <c r="Q19" s="86" t="str">
        <f ca="1">INDIRECT(""&amp;$D$2&amp;"!A29")&amp;""</f>
        <v>18</v>
      </c>
      <c r="R19" s="86" t="str">
        <f ca="1">INDIRECT(""&amp;$D$2&amp;"!B29")&amp;""</f>
        <v/>
      </c>
      <c r="S19" s="86" t="str">
        <f ca="1">INDIRECT(""&amp;$D$2&amp;"!C29")</f>
        <v/>
      </c>
      <c r="T19" s="86" t="str">
        <f ca="1">INDIRECT(""&amp;$D$2&amp;"!D29")&amp;""</f>
        <v/>
      </c>
      <c r="U19" s="86" t="str">
        <f ca="1">INDIRECT(""&amp;$D$2&amp;"!E29")</f>
        <v>正しい登録Noを入力してください。</v>
      </c>
      <c r="V19" s="86">
        <f ca="1">INDIRECT(""&amp;$D$2&amp;"!F29")</f>
        <v>0</v>
      </c>
      <c r="W19" s="86" t="str">
        <f ca="1">INDIRECT(""&amp;$D$2&amp;"!G29")&amp;""</f>
        <v/>
      </c>
      <c r="X19" s="86">
        <f ca="1">INDIRECT(""&amp;$D$2&amp;"!H29")</f>
        <v>0</v>
      </c>
      <c r="Y19" s="86" t="str">
        <f ca="1">INDIRECT(""&amp;$D$2&amp;"!I29")&amp;""</f>
        <v/>
      </c>
      <c r="Z19" s="86" t="str">
        <f ca="1">INDIRECT(""&amp;$D$2&amp;"!J29")&amp;""</f>
        <v/>
      </c>
      <c r="AA19" s="86" t="str">
        <f ca="1">INDIRECT(""&amp;$D$2&amp;"!K29")&amp;""</f>
        <v>0</v>
      </c>
      <c r="AB19" s="86" t="str">
        <f ca="1">INDIRECT(""&amp;$D$2&amp;"!L29")&amp;""</f>
        <v/>
      </c>
      <c r="AC19" s="86" t="str">
        <f ca="1">INDIRECT(""&amp;$D$2&amp;"!M29")&amp;""</f>
        <v/>
      </c>
      <c r="AD19" s="86" t="str">
        <f ca="1">INDIRECT(""&amp;$D$2&amp;"!N29")&amp;""</f>
        <v>0</v>
      </c>
      <c r="AE19" s="86">
        <f ca="1">INDIRECT(""&amp;$D$2&amp;"!O29")</f>
        <v>0</v>
      </c>
      <c r="AF19" s="86">
        <f ca="1">INDIRECT(""&amp;$D$2&amp;"!P29")</f>
        <v>0</v>
      </c>
      <c r="AG19" s="86">
        <f ca="1">INDIRECT(""&amp;$D$2&amp;"!Q29")</f>
        <v>0</v>
      </c>
      <c r="AH19" s="86">
        <f ca="1">INDIRECT(""&amp;$D$2&amp;"!R29")</f>
        <v>0</v>
      </c>
      <c r="AI19" s="86">
        <f ca="1">INDIRECT(""&amp;$D$2&amp;"!S29")</f>
        <v>0</v>
      </c>
      <c r="AJ19" s="86">
        <f ca="1">INDIRECT(""&amp;$D$2&amp;"!T29")</f>
        <v>0</v>
      </c>
      <c r="AK19" s="86">
        <f ca="1">INDIRECT(""&amp;$D$2&amp;"!U29")</f>
        <v>0</v>
      </c>
      <c r="AL19" s="86" t="e">
        <f ca="1">INDIRECT(""&amp;$D$2&amp;"!V29")</f>
        <v>#NUM!</v>
      </c>
      <c r="AM19" s="86">
        <f ca="1">INDIRECT(""&amp;$D$2&amp;"!W29")</f>
        <v>45717</v>
      </c>
      <c r="AN19" s="86">
        <f ca="1">INDIRECT(""&amp;$D$2&amp;"!X29")</f>
        <v>31</v>
      </c>
      <c r="AO19" s="86">
        <f ca="1">INDIRECT(""&amp;$D$2&amp;"!Y29")</f>
        <v>-45685</v>
      </c>
      <c r="AP19" s="86">
        <f ca="1">INDIRECT(""&amp;$D$2&amp;"!Z29")</f>
        <v>0</v>
      </c>
      <c r="AQ19" s="86">
        <f ca="1">INDIRECT(""&amp;$D$2&amp;"!AA29")</f>
        <v>1</v>
      </c>
      <c r="AR19" s="86">
        <f ca="1">INDIRECT(""&amp;$D$2&amp;"!AB29")</f>
        <v>0</v>
      </c>
      <c r="AS19" s="86">
        <f ca="1">INDIRECT(""&amp;$D$2&amp;"!AC29")</f>
        <v>0</v>
      </c>
      <c r="AT19" s="86">
        <f ca="1">INDIRECT(""&amp;$D$2&amp;"!AD29")</f>
        <v>0</v>
      </c>
      <c r="AU19" s="86" t="str">
        <f ca="1">INDIRECT(""&amp;$D$2&amp;"!AE29")</f>
        <v/>
      </c>
      <c r="AV19" s="86" t="str">
        <f ca="1">INDIRECT(""&amp;$D$2&amp;"!AF29")</f>
        <v/>
      </c>
      <c r="AW19" s="86" t="str">
        <f ca="1">INDIRECT(""&amp;$D$2&amp;"!AG29")</f>
        <v/>
      </c>
      <c r="AX19" s="110"/>
      <c r="AY19" s="110"/>
      <c r="AZ19" s="110"/>
      <c r="BA19" s="110"/>
      <c r="BB19" s="110"/>
      <c r="BC19" s="110"/>
      <c r="BD19" s="110"/>
      <c r="BE19" s="110"/>
      <c r="BF19" s="110"/>
      <c r="BG19" s="110"/>
      <c r="BH19" s="110"/>
      <c r="BI19" s="110"/>
      <c r="BJ19" s="110"/>
      <c r="BK19" s="110"/>
      <c r="BL19" s="110"/>
      <c r="BM19" s="110"/>
      <c r="BN19" s="110"/>
      <c r="BO19" s="110"/>
      <c r="BP19" s="110"/>
      <c r="BQ19" s="110"/>
      <c r="BR19" s="110"/>
      <c r="BS19" s="110"/>
      <c r="BT19" s="110"/>
      <c r="BU19" s="110"/>
      <c r="BV19" s="110"/>
      <c r="BW19" s="110"/>
      <c r="BX19" s="110"/>
      <c r="BY19" s="110"/>
      <c r="BZ19" s="110"/>
      <c r="CA19" s="110"/>
      <c r="CB19" s="110"/>
      <c r="CC19" s="110"/>
      <c r="CD19" s="89" t="str">
        <f ca="1">INDIRECT(""&amp;$E$2&amp;"!B29")&amp;""</f>
        <v/>
      </c>
      <c r="CE19" s="89" t="str">
        <f ca="1">INDIRECT(""&amp;$E$2&amp;"!C29")&amp;""</f>
        <v/>
      </c>
      <c r="CF19" s="89">
        <f ca="1">INDIRECT(""&amp;$E$2&amp;"!E29")</f>
        <v>0</v>
      </c>
      <c r="CG19" s="89">
        <f ca="1">INDIRECT(""&amp;$E$2&amp;"!F29")</f>
        <v>0</v>
      </c>
      <c r="CH19" s="89" t="str">
        <f ca="1">INDIRECT(""&amp;$E$2&amp;"!G29")&amp;""</f>
        <v/>
      </c>
      <c r="CI19" s="89" t="str">
        <f ca="1">INDIRECT(""&amp;$E$2&amp;"!H29")&amp;""</f>
        <v/>
      </c>
      <c r="CJ19" s="89">
        <f ca="1">INDIRECT(""&amp;$E$2&amp;"!I29")</f>
        <v>0</v>
      </c>
      <c r="CK19" s="89" t="str">
        <f ca="1">INDIRECT(""&amp;$E$2&amp;"!J29")&amp;""</f>
        <v/>
      </c>
      <c r="CL19" s="89" t="str">
        <f ca="1">INDIRECT(""&amp;$E$2&amp;"!K29")&amp;""</f>
        <v/>
      </c>
      <c r="CM19" s="89" t="str">
        <f ca="1">INDIRECT(""&amp;$E$2&amp;"!L29")&amp;""</f>
        <v/>
      </c>
      <c r="CN19" s="89">
        <f ca="1">INDIRECT(""&amp;$E$2&amp;"!M29")</f>
        <v>0</v>
      </c>
      <c r="CO19" s="89">
        <f ca="1">INDIRECT(""&amp;$E$2&amp;"!N29")</f>
        <v>0</v>
      </c>
      <c r="CP19" s="89">
        <f ca="1">INDIRECT(""&amp;$E$2&amp;"!O29")</f>
        <v>0</v>
      </c>
      <c r="CQ19" s="90" t="str">
        <f ca="1">INDIRECT(""&amp;$E$2&amp;"!P29")&amp;""</f>
        <v/>
      </c>
      <c r="CR19" s="92" t="str">
        <f ca="1">INDIRECT("'"&amp;$F$2&amp;"'!B29")&amp;""</f>
        <v/>
      </c>
      <c r="CS19" s="92" t="str">
        <f ca="1">INDIRECT("'"&amp;$F$2&amp;"'!C29")&amp;""</f>
        <v/>
      </c>
      <c r="CT19" s="92">
        <f ca="1">INDIRECT("'"&amp;$F$2&amp;"'!D29")</f>
        <v>0</v>
      </c>
      <c r="CU19" s="92" t="str">
        <f ca="1">INDIRECT("'"&amp;$F$2&amp;"'!E29")&amp;""</f>
        <v/>
      </c>
      <c r="CV19" s="92" t="str">
        <f ca="1">INDIRECT("'"&amp;$F$2&amp;"'!F29")&amp;""</f>
        <v/>
      </c>
      <c r="CW19" s="92" t="str">
        <f ca="1">INDIRECT("'"&amp;$F$2&amp;"'!G29")&amp;""</f>
        <v/>
      </c>
      <c r="CX19" s="92" t="str">
        <f ca="1">INDIRECT("'"&amp;$F$2&amp;"'!H29")&amp;""</f>
        <v/>
      </c>
      <c r="CY19" s="92" t="str">
        <f ca="1">INDIRECT("'"&amp;$F$2&amp;"'!I29")&amp;""</f>
        <v/>
      </c>
      <c r="CZ19" s="91" t="str">
        <f ca="1">INDIRECT("'"&amp;$G$2&amp;"'!B29")&amp;""</f>
        <v/>
      </c>
      <c r="DA19" s="84" t="str">
        <f ca="1">INDIRECT("'"&amp;$G$2&amp;"'!C29")&amp;""</f>
        <v/>
      </c>
      <c r="DB19" s="84">
        <f ca="1">INDIRECT("'"&amp;$G$2&amp;"'!D29")</f>
        <v>0</v>
      </c>
      <c r="DC19" s="84" t="str">
        <f ca="1">INDIRECT("'"&amp;$G$2&amp;"'!E29")&amp;""</f>
        <v/>
      </c>
      <c r="DD19" s="84" t="str">
        <f ca="1">INDIRECT("'"&amp;$G$2&amp;"'!H29")&amp;""</f>
        <v/>
      </c>
      <c r="DE19" s="84" t="str">
        <f ca="1">INDIRECT("'"&amp;$G$2&amp;"'!I29")&amp;""</f>
        <v/>
      </c>
      <c r="DF19" s="84">
        <f ca="1">INDIRECT("'"&amp;$G$2&amp;"'!J29")</f>
        <v>0</v>
      </c>
      <c r="DG19" s="84">
        <f ca="1">INDIRECT("'"&amp;$G$2&amp;"'!K29")</f>
        <v>0</v>
      </c>
      <c r="DH19" s="84">
        <f ca="1">INDIRECT("'"&amp;$G$2&amp;"'!L29")</f>
        <v>0</v>
      </c>
      <c r="DI19" s="84" t="str">
        <f ca="1">INDIRECT("'"&amp;$G$2&amp;"'!M29")&amp;""</f>
        <v/>
      </c>
      <c r="DJ19" s="82" t="str">
        <f ca="1">INDIRECT("'"&amp;$H$2&amp;"'!B36")&amp;""</f>
        <v/>
      </c>
      <c r="DK19" s="82" t="str">
        <f ca="1">INDIRECT("'"&amp;$H$2&amp;"'!C36")&amp;""</f>
        <v/>
      </c>
      <c r="DL19" s="82" t="str">
        <f ca="1">INDIRECT("'"&amp;$H$2&amp;"'!D36")&amp;""</f>
        <v/>
      </c>
      <c r="DM19" s="82" t="str">
        <f ca="1">INDIRECT("'"&amp;$H$2&amp;"'!E36")&amp;""</f>
        <v/>
      </c>
      <c r="DN19" s="82" t="str">
        <f ca="1">INDIRECT("'"&amp;$H$2&amp;"'!F36")&amp;""</f>
        <v/>
      </c>
      <c r="DO19" s="82">
        <f ca="1">INDIRECT("'"&amp;$H$2&amp;"'!G36")</f>
        <v>0</v>
      </c>
      <c r="DP19" s="82">
        <f ca="1">INDIRECT("'"&amp;$H$2&amp;"'!H36")</f>
        <v>0</v>
      </c>
      <c r="DQ19" s="82" t="str">
        <f ca="1">INDIRECT("'"&amp;$H$2&amp;"'!I36")&amp;""</f>
        <v/>
      </c>
      <c r="DR19" s="82">
        <f ca="1">INDIRECT("'"&amp;$H$2&amp;"'!J36")</f>
        <v>0</v>
      </c>
      <c r="DS19" s="82">
        <f ca="1">INDIRECT("'"&amp;$H$2&amp;"'!K36")</f>
        <v>0</v>
      </c>
      <c r="DT19" s="82" t="str">
        <f ca="1">INDIRECT("'"&amp;$H$2&amp;"'!L36")&amp;""</f>
        <v/>
      </c>
      <c r="DU19" s="82" t="str">
        <f ca="1">INDIRECT("'"&amp;$H$2&amp;"'!M36")&amp;""</f>
        <v>0</v>
      </c>
      <c r="DV19" s="79" t="str">
        <f ca="1">INDIRECT("'"&amp;$I$2&amp;"'!B35")&amp;""</f>
        <v/>
      </c>
      <c r="DW19" s="79" t="str">
        <f ca="1">INDIRECT("'"&amp;$I$2&amp;"'!C35")&amp;""</f>
        <v/>
      </c>
      <c r="DX19" s="79" t="str">
        <f ca="1">INDIRECT("'"&amp;$I$2&amp;"'!D35")&amp;""</f>
        <v/>
      </c>
      <c r="DY19" s="79">
        <f ca="1">INDIRECT("'"&amp;$I$2&amp;"'!E35")</f>
        <v>0</v>
      </c>
      <c r="DZ19" s="79">
        <f ca="1">INDIRECT("'"&amp;$I$2&amp;"'!F35")</f>
        <v>0</v>
      </c>
      <c r="EA19" s="79">
        <f ca="1">INDIRECT("'"&amp;$I$2&amp;"'!G35")</f>
        <v>0</v>
      </c>
      <c r="EB19" s="79">
        <f ca="1">INDIRECT("'"&amp;$I$2&amp;"'!H35")</f>
        <v>0</v>
      </c>
      <c r="EC19" s="79" t="str">
        <f ca="1">INDIRECT("'"&amp;$I$2&amp;"'!I35")&amp;""</f>
        <v/>
      </c>
      <c r="ED19" s="79">
        <f ca="1">INDIRECT("'"&amp;$I$2&amp;"'!J35")</f>
        <v>0</v>
      </c>
      <c r="EE19" s="79">
        <f ca="1">INDIRECT("'"&amp;$I$2&amp;"'!K35")</f>
        <v>0</v>
      </c>
      <c r="EF19" s="79" t="str">
        <f ca="1">INDIRECT("'"&amp;$I$2&amp;"'!L35")&amp;""</f>
        <v/>
      </c>
      <c r="EG19" s="79" t="str">
        <f ca="1">INDIRECT("'"&amp;$I$2&amp;"'!M35")&amp;""</f>
        <v>0</v>
      </c>
    </row>
    <row r="20" spans="1:137">
      <c r="A20" s="115">
        <f t="shared" si="5"/>
        <v>0</v>
      </c>
      <c r="B20" s="19" t="str">
        <f t="shared" si="6"/>
        <v/>
      </c>
      <c r="C20" s="19" t="e">
        <f t="shared" si="7"/>
        <v>#VALUE!</v>
      </c>
      <c r="D20" s="110"/>
      <c r="E20" s="110"/>
      <c r="F20" s="110"/>
      <c r="G20" s="110"/>
      <c r="H20" s="110"/>
      <c r="I20" s="110"/>
      <c r="J20" s="110"/>
      <c r="K20" s="110"/>
      <c r="L20" s="76" t="str">
        <f t="shared" ca="1" si="0"/>
        <v/>
      </c>
      <c r="M20" s="76" t="str">
        <f t="shared" ca="1" si="1"/>
        <v/>
      </c>
      <c r="N20" s="76" t="str">
        <f t="shared" ca="1" si="2"/>
        <v/>
      </c>
      <c r="O20" s="76" t="str">
        <f t="shared" ca="1" si="3"/>
        <v/>
      </c>
      <c r="P20" s="85">
        <f t="shared" ca="1" si="4"/>
        <v>0</v>
      </c>
      <c r="Q20" s="86" t="str">
        <f ca="1">INDIRECT(""&amp;$D$2&amp;"!A30")&amp;""</f>
        <v>19</v>
      </c>
      <c r="R20" s="86" t="str">
        <f ca="1">INDIRECT(""&amp;$D$2&amp;"!B30")&amp;""</f>
        <v/>
      </c>
      <c r="S20" s="86" t="str">
        <f ca="1">INDIRECT(""&amp;$D$2&amp;"!C30")</f>
        <v/>
      </c>
      <c r="T20" s="86" t="str">
        <f ca="1">INDIRECT(""&amp;$D$2&amp;"!D30")&amp;""</f>
        <v/>
      </c>
      <c r="U20" s="86" t="str">
        <f ca="1">INDIRECT(""&amp;$D$2&amp;"!E30")</f>
        <v>正しい登録Noを入力してください。</v>
      </c>
      <c r="V20" s="86">
        <f ca="1">INDIRECT(""&amp;$D$2&amp;"!F30")</f>
        <v>0</v>
      </c>
      <c r="W20" s="86" t="str">
        <f ca="1">INDIRECT(""&amp;$D$2&amp;"!G30")&amp;""</f>
        <v/>
      </c>
      <c r="X20" s="86">
        <f ca="1">INDIRECT(""&amp;$D$2&amp;"!H30")</f>
        <v>0</v>
      </c>
      <c r="Y20" s="86" t="str">
        <f ca="1">INDIRECT(""&amp;$D$2&amp;"!I30")&amp;""</f>
        <v/>
      </c>
      <c r="Z20" s="86" t="str">
        <f ca="1">INDIRECT(""&amp;$D$2&amp;"!J30")&amp;""</f>
        <v/>
      </c>
      <c r="AA20" s="86" t="str">
        <f ca="1">INDIRECT(""&amp;$D$2&amp;"!K30")&amp;""</f>
        <v>0</v>
      </c>
      <c r="AB20" s="86" t="str">
        <f ca="1">INDIRECT(""&amp;$D$2&amp;"!L30")&amp;""</f>
        <v/>
      </c>
      <c r="AC20" s="86" t="str">
        <f ca="1">INDIRECT(""&amp;$D$2&amp;"!M30")&amp;""</f>
        <v/>
      </c>
      <c r="AD20" s="86" t="str">
        <f ca="1">INDIRECT(""&amp;$D$2&amp;"!N30")&amp;""</f>
        <v>0</v>
      </c>
      <c r="AE20" s="86">
        <f ca="1">INDIRECT(""&amp;$D$2&amp;"!O30")</f>
        <v>0</v>
      </c>
      <c r="AF20" s="86">
        <f ca="1">INDIRECT(""&amp;$D$2&amp;"!P30")</f>
        <v>0</v>
      </c>
      <c r="AG20" s="86">
        <f ca="1">INDIRECT(""&amp;$D$2&amp;"!Q30")</f>
        <v>0</v>
      </c>
      <c r="AH20" s="86">
        <f ca="1">INDIRECT(""&amp;$D$2&amp;"!R30")</f>
        <v>0</v>
      </c>
      <c r="AI20" s="86">
        <f ca="1">INDIRECT(""&amp;$D$2&amp;"!S30")</f>
        <v>0</v>
      </c>
      <c r="AJ20" s="86">
        <f ca="1">INDIRECT(""&amp;$D$2&amp;"!T30")</f>
        <v>0</v>
      </c>
      <c r="AK20" s="86">
        <f ca="1">INDIRECT(""&amp;$D$2&amp;"!U30")</f>
        <v>0</v>
      </c>
      <c r="AL20" s="86" t="e">
        <f ca="1">INDIRECT(""&amp;$D$2&amp;"!V30")</f>
        <v>#NUM!</v>
      </c>
      <c r="AM20" s="86">
        <f ca="1">INDIRECT(""&amp;$D$2&amp;"!W30")</f>
        <v>45717</v>
      </c>
      <c r="AN20" s="86">
        <f ca="1">INDIRECT(""&amp;$D$2&amp;"!X30")</f>
        <v>31</v>
      </c>
      <c r="AO20" s="86">
        <f ca="1">INDIRECT(""&amp;$D$2&amp;"!Y30")</f>
        <v>-45685</v>
      </c>
      <c r="AP20" s="86">
        <f ca="1">INDIRECT(""&amp;$D$2&amp;"!Z30")</f>
        <v>0</v>
      </c>
      <c r="AQ20" s="86">
        <f ca="1">INDIRECT(""&amp;$D$2&amp;"!AA30")</f>
        <v>1</v>
      </c>
      <c r="AR20" s="86">
        <f ca="1">INDIRECT(""&amp;$D$2&amp;"!AB30")</f>
        <v>0</v>
      </c>
      <c r="AS20" s="86">
        <f ca="1">INDIRECT(""&amp;$D$2&amp;"!AC30")</f>
        <v>0</v>
      </c>
      <c r="AT20" s="86">
        <f ca="1">INDIRECT(""&amp;$D$2&amp;"!AD30")</f>
        <v>0</v>
      </c>
      <c r="AU20" s="86" t="str">
        <f ca="1">INDIRECT(""&amp;$D$2&amp;"!AE30")</f>
        <v/>
      </c>
      <c r="AV20" s="86" t="str">
        <f ca="1">INDIRECT(""&amp;$D$2&amp;"!AF30")</f>
        <v/>
      </c>
      <c r="AW20" s="86" t="str">
        <f ca="1">INDIRECT(""&amp;$D$2&amp;"!AG30")</f>
        <v/>
      </c>
      <c r="AX20" s="110"/>
      <c r="AY20" s="110"/>
      <c r="AZ20" s="110"/>
      <c r="BA20" s="110"/>
      <c r="BB20" s="110"/>
      <c r="BC20" s="110"/>
      <c r="BD20" s="110"/>
      <c r="BE20" s="110"/>
      <c r="BF20" s="110"/>
      <c r="BG20" s="110"/>
      <c r="BH20" s="110"/>
      <c r="BI20" s="110"/>
      <c r="BJ20" s="110"/>
      <c r="BK20" s="110"/>
      <c r="BL20" s="110"/>
      <c r="BM20" s="110"/>
      <c r="BN20" s="110"/>
      <c r="BO20" s="110"/>
      <c r="BP20" s="110"/>
      <c r="BQ20" s="110"/>
      <c r="BR20" s="110"/>
      <c r="BS20" s="110"/>
      <c r="BT20" s="110"/>
      <c r="BU20" s="110"/>
      <c r="BV20" s="110"/>
      <c r="BW20" s="110"/>
      <c r="BX20" s="110"/>
      <c r="BY20" s="110"/>
      <c r="BZ20" s="110"/>
      <c r="CA20" s="110"/>
      <c r="CB20" s="110"/>
      <c r="CC20" s="110"/>
      <c r="CD20" s="89" t="str">
        <f ca="1">INDIRECT(""&amp;$E$2&amp;"!B30")&amp;""</f>
        <v/>
      </c>
      <c r="CE20" s="89" t="str">
        <f ca="1">INDIRECT(""&amp;$E$2&amp;"!C30")&amp;""</f>
        <v/>
      </c>
      <c r="CF20" s="89">
        <f ca="1">INDIRECT(""&amp;$E$2&amp;"!E30")</f>
        <v>0</v>
      </c>
      <c r="CG20" s="89">
        <f ca="1">INDIRECT(""&amp;$E$2&amp;"!F30")</f>
        <v>0</v>
      </c>
      <c r="CH20" s="89" t="str">
        <f ca="1">INDIRECT(""&amp;$E$2&amp;"!G30")&amp;""</f>
        <v/>
      </c>
      <c r="CI20" s="89" t="str">
        <f ca="1">INDIRECT(""&amp;$E$2&amp;"!H30")&amp;""</f>
        <v/>
      </c>
      <c r="CJ20" s="89">
        <f ca="1">INDIRECT(""&amp;$E$2&amp;"!I30")</f>
        <v>0</v>
      </c>
      <c r="CK20" s="89" t="str">
        <f ca="1">INDIRECT(""&amp;$E$2&amp;"!J30")&amp;""</f>
        <v/>
      </c>
      <c r="CL20" s="89" t="str">
        <f ca="1">INDIRECT(""&amp;$E$2&amp;"!K30")&amp;""</f>
        <v/>
      </c>
      <c r="CM20" s="89" t="str">
        <f ca="1">INDIRECT(""&amp;$E$2&amp;"!L30")&amp;""</f>
        <v/>
      </c>
      <c r="CN20" s="89">
        <f ca="1">INDIRECT(""&amp;$E$2&amp;"!M30")</f>
        <v>0</v>
      </c>
      <c r="CO20" s="89">
        <f ca="1">INDIRECT(""&amp;$E$2&amp;"!N30")</f>
        <v>0</v>
      </c>
      <c r="CP20" s="89">
        <f ca="1">INDIRECT(""&amp;$E$2&amp;"!O30")</f>
        <v>0</v>
      </c>
      <c r="CQ20" s="90" t="str">
        <f ca="1">INDIRECT(""&amp;$E$2&amp;"!P30")&amp;""</f>
        <v/>
      </c>
      <c r="CR20" s="92" t="str">
        <f ca="1">INDIRECT("'"&amp;$F$2&amp;"'!B30")&amp;""</f>
        <v/>
      </c>
      <c r="CS20" s="92" t="str">
        <f ca="1">INDIRECT("'"&amp;$F$2&amp;"'!C30")&amp;""</f>
        <v/>
      </c>
      <c r="CT20" s="92">
        <f ca="1">INDIRECT("'"&amp;$F$2&amp;"'!D30")</f>
        <v>0</v>
      </c>
      <c r="CU20" s="92" t="str">
        <f ca="1">INDIRECT("'"&amp;$F$2&amp;"'!E30")&amp;""</f>
        <v/>
      </c>
      <c r="CV20" s="92" t="str">
        <f ca="1">INDIRECT("'"&amp;$F$2&amp;"'!F30")&amp;""</f>
        <v/>
      </c>
      <c r="CW20" s="92" t="str">
        <f ca="1">INDIRECT("'"&amp;$F$2&amp;"'!G30")&amp;""</f>
        <v/>
      </c>
      <c r="CX20" s="92" t="str">
        <f ca="1">INDIRECT("'"&amp;$F$2&amp;"'!H30")&amp;""</f>
        <v/>
      </c>
      <c r="CY20" s="92" t="str">
        <f ca="1">INDIRECT("'"&amp;$F$2&amp;"'!I30")&amp;""</f>
        <v/>
      </c>
      <c r="CZ20" s="91" t="str">
        <f ca="1">INDIRECT("'"&amp;$G$2&amp;"'!B30")&amp;""</f>
        <v/>
      </c>
      <c r="DA20" s="84" t="str">
        <f ca="1">INDIRECT("'"&amp;$G$2&amp;"'!C30")&amp;""</f>
        <v/>
      </c>
      <c r="DB20" s="84">
        <f ca="1">INDIRECT("'"&amp;$G$2&amp;"'!D30")</f>
        <v>0</v>
      </c>
      <c r="DC20" s="84" t="str">
        <f ca="1">INDIRECT("'"&amp;$G$2&amp;"'!E30")&amp;""</f>
        <v/>
      </c>
      <c r="DD20" s="84" t="str">
        <f ca="1">INDIRECT("'"&amp;$G$2&amp;"'!H30")&amp;""</f>
        <v/>
      </c>
      <c r="DE20" s="84" t="str">
        <f ca="1">INDIRECT("'"&amp;$G$2&amp;"'!I30")&amp;""</f>
        <v/>
      </c>
      <c r="DF20" s="84">
        <f ca="1">INDIRECT("'"&amp;$G$2&amp;"'!J30")</f>
        <v>0</v>
      </c>
      <c r="DG20" s="84">
        <f ca="1">INDIRECT("'"&amp;$G$2&amp;"'!K30")</f>
        <v>0</v>
      </c>
      <c r="DH20" s="84">
        <f ca="1">INDIRECT("'"&amp;$G$2&amp;"'!L30")</f>
        <v>0</v>
      </c>
      <c r="DI20" s="84" t="str">
        <f ca="1">INDIRECT("'"&amp;$G$2&amp;"'!M30")&amp;""</f>
        <v/>
      </c>
      <c r="DJ20" s="83" t="str">
        <f ca="1">INDIRECT("'"&amp;$H$2&amp;"'!B42")&amp;""</f>
        <v/>
      </c>
      <c r="DK20" s="83" t="str">
        <f ca="1">INDIRECT("'"&amp;$H$2&amp;"'!C42")&amp;""</f>
        <v/>
      </c>
      <c r="DL20" s="83" t="str">
        <f ca="1">INDIRECT("'"&amp;$H$2&amp;"'!D42")&amp;""</f>
        <v/>
      </c>
      <c r="DM20" s="83" t="str">
        <f ca="1">INDIRECT("'"&amp;$H$2&amp;"'!E42")&amp;""</f>
        <v/>
      </c>
      <c r="DN20" s="83" t="str">
        <f ca="1">INDIRECT("'"&amp;$H$2&amp;"'!F42")&amp;""</f>
        <v/>
      </c>
      <c r="DO20" s="83">
        <f ca="1">INDIRECT("'"&amp;$H$2&amp;"'!G42")</f>
        <v>0</v>
      </c>
      <c r="DP20" s="83">
        <f ca="1">INDIRECT("'"&amp;$H$2&amp;"'!H42")</f>
        <v>0</v>
      </c>
      <c r="DQ20" s="83" t="str">
        <f ca="1">INDIRECT("'"&amp;$H$2&amp;"'!I42")&amp;""</f>
        <v/>
      </c>
      <c r="DR20" s="83">
        <f ca="1">INDIRECT("'"&amp;$H$2&amp;"'!J42")</f>
        <v>0</v>
      </c>
      <c r="DS20" s="83">
        <f ca="1">INDIRECT("'"&amp;$H$2&amp;"'!K42")</f>
        <v>0</v>
      </c>
      <c r="DT20" s="83" t="str">
        <f ca="1">INDIRECT("'"&amp;$H$2&amp;"'!L42")&amp;""</f>
        <v/>
      </c>
      <c r="DU20" s="83" t="str">
        <f ca="1">INDIRECT("'"&amp;$H$2&amp;"'!M42")&amp;""</f>
        <v>0</v>
      </c>
      <c r="DV20" s="80" t="str">
        <f ca="1">INDIRECT("'"&amp;$I$2&amp;"'!B40")&amp;""</f>
        <v/>
      </c>
      <c r="DW20" s="80" t="str">
        <f ca="1">INDIRECT("'"&amp;$I$2&amp;"'!C40")&amp;""</f>
        <v/>
      </c>
      <c r="DX20" s="80" t="str">
        <f ca="1">INDIRECT("'"&amp;$I$2&amp;"'!D40")&amp;""</f>
        <v/>
      </c>
      <c r="DY20" s="80">
        <f ca="1">INDIRECT("'"&amp;$I$2&amp;"'!E40")</f>
        <v>0</v>
      </c>
      <c r="DZ20" s="80">
        <f ca="1">INDIRECT("'"&amp;$I$2&amp;"'!F40")</f>
        <v>0</v>
      </c>
      <c r="EA20" s="80">
        <f ca="1">INDIRECT("'"&amp;$I$2&amp;"'!G40")</f>
        <v>0</v>
      </c>
      <c r="EB20" s="80">
        <f ca="1">INDIRECT("'"&amp;$I$2&amp;"'!H40")</f>
        <v>0</v>
      </c>
      <c r="EC20" s="80" t="str">
        <f ca="1">INDIRECT("'"&amp;$I$2&amp;"'!I40")&amp;""</f>
        <v/>
      </c>
      <c r="ED20" s="80">
        <f ca="1">INDIRECT("'"&amp;$I$2&amp;"'!J40")</f>
        <v>0</v>
      </c>
      <c r="EE20" s="80">
        <f ca="1">INDIRECT("'"&amp;$I$2&amp;"'!K40")</f>
        <v>0</v>
      </c>
      <c r="EF20" s="80" t="str">
        <f ca="1">INDIRECT("'"&amp;$I$2&amp;"'!L40")&amp;""</f>
        <v/>
      </c>
      <c r="EG20" s="80" t="str">
        <f ca="1">INDIRECT("'"&amp;$I$2&amp;"'!M40")&amp;""</f>
        <v>0</v>
      </c>
    </row>
    <row r="21" spans="1:137">
      <c r="A21" s="115">
        <f t="shared" si="5"/>
        <v>0</v>
      </c>
      <c r="B21" s="19" t="str">
        <f t="shared" si="6"/>
        <v/>
      </c>
      <c r="C21" s="19" t="e">
        <f t="shared" si="7"/>
        <v>#VALUE!</v>
      </c>
      <c r="D21" s="110"/>
      <c r="E21" s="110"/>
      <c r="F21" s="110"/>
      <c r="G21" s="110"/>
      <c r="H21" s="110"/>
      <c r="I21" s="110"/>
      <c r="J21" s="110"/>
      <c r="K21" s="110"/>
      <c r="L21" s="76" t="str">
        <f t="shared" ca="1" si="0"/>
        <v/>
      </c>
      <c r="M21" s="76" t="str">
        <f t="shared" ca="1" si="1"/>
        <v/>
      </c>
      <c r="N21" s="76" t="str">
        <f t="shared" ca="1" si="2"/>
        <v/>
      </c>
      <c r="O21" s="76" t="str">
        <f t="shared" ca="1" si="3"/>
        <v/>
      </c>
      <c r="P21" s="85">
        <f t="shared" ca="1" si="4"/>
        <v>0</v>
      </c>
      <c r="Q21" s="86" t="str">
        <f ca="1">INDIRECT(""&amp;$D$2&amp;"!A31")&amp;""</f>
        <v>20</v>
      </c>
      <c r="R21" s="86" t="str">
        <f ca="1">INDIRECT(""&amp;$D$2&amp;"!B31")&amp;""</f>
        <v/>
      </c>
      <c r="S21" s="86" t="str">
        <f ca="1">INDIRECT(""&amp;$D$2&amp;"!C31")</f>
        <v/>
      </c>
      <c r="T21" s="86" t="str">
        <f ca="1">INDIRECT(""&amp;$D$2&amp;"!D31")&amp;""</f>
        <v/>
      </c>
      <c r="U21" s="86" t="str">
        <f ca="1">INDIRECT(""&amp;$D$2&amp;"!E31")</f>
        <v>正しい登録Noを入力してください。</v>
      </c>
      <c r="V21" s="86">
        <f ca="1">INDIRECT(""&amp;$D$2&amp;"!F31")</f>
        <v>0</v>
      </c>
      <c r="W21" s="86" t="str">
        <f ca="1">INDIRECT(""&amp;$D$2&amp;"!G31")&amp;""</f>
        <v/>
      </c>
      <c r="X21" s="86">
        <f ca="1">INDIRECT(""&amp;$D$2&amp;"!H31")</f>
        <v>0</v>
      </c>
      <c r="Y21" s="86" t="str">
        <f ca="1">INDIRECT(""&amp;$D$2&amp;"!I31")&amp;""</f>
        <v/>
      </c>
      <c r="Z21" s="86" t="str">
        <f ca="1">INDIRECT(""&amp;$D$2&amp;"!J31")&amp;""</f>
        <v/>
      </c>
      <c r="AA21" s="86" t="str">
        <f ca="1">INDIRECT(""&amp;$D$2&amp;"!K31")&amp;""</f>
        <v>0</v>
      </c>
      <c r="AB21" s="86" t="str">
        <f ca="1">INDIRECT(""&amp;$D$2&amp;"!L31")&amp;""</f>
        <v/>
      </c>
      <c r="AC21" s="86" t="str">
        <f ca="1">INDIRECT(""&amp;$D$2&amp;"!M31")&amp;""</f>
        <v/>
      </c>
      <c r="AD21" s="86" t="str">
        <f ca="1">INDIRECT(""&amp;$D$2&amp;"!N31")&amp;""</f>
        <v>0</v>
      </c>
      <c r="AE21" s="86">
        <f ca="1">INDIRECT(""&amp;$D$2&amp;"!O31")</f>
        <v>0</v>
      </c>
      <c r="AF21" s="86">
        <f ca="1">INDIRECT(""&amp;$D$2&amp;"!P31")</f>
        <v>0</v>
      </c>
      <c r="AG21" s="86">
        <f ca="1">INDIRECT(""&amp;$D$2&amp;"!Q31")</f>
        <v>0</v>
      </c>
      <c r="AH21" s="86">
        <f ca="1">INDIRECT(""&amp;$D$2&amp;"!R31")</f>
        <v>0</v>
      </c>
      <c r="AI21" s="86">
        <f ca="1">INDIRECT(""&amp;$D$2&amp;"!S31")</f>
        <v>0</v>
      </c>
      <c r="AJ21" s="86">
        <f ca="1">INDIRECT(""&amp;$D$2&amp;"!T31")</f>
        <v>0</v>
      </c>
      <c r="AK21" s="86">
        <f ca="1">INDIRECT(""&amp;$D$2&amp;"!U31")</f>
        <v>0</v>
      </c>
      <c r="AL21" s="86" t="e">
        <f ca="1">INDIRECT(""&amp;$D$2&amp;"!V31")</f>
        <v>#NUM!</v>
      </c>
      <c r="AM21" s="86">
        <f ca="1">INDIRECT(""&amp;$D$2&amp;"!W31")</f>
        <v>45717</v>
      </c>
      <c r="AN21" s="86">
        <f ca="1">INDIRECT(""&amp;$D$2&amp;"!X31")</f>
        <v>31</v>
      </c>
      <c r="AO21" s="86">
        <f ca="1">INDIRECT(""&amp;$D$2&amp;"!Y31")</f>
        <v>-45685</v>
      </c>
      <c r="AP21" s="86">
        <f ca="1">INDIRECT(""&amp;$D$2&amp;"!Z31")</f>
        <v>0</v>
      </c>
      <c r="AQ21" s="86">
        <f ca="1">INDIRECT(""&amp;$D$2&amp;"!AA31")</f>
        <v>1</v>
      </c>
      <c r="AR21" s="86">
        <f ca="1">INDIRECT(""&amp;$D$2&amp;"!AB31")</f>
        <v>0</v>
      </c>
      <c r="AS21" s="86">
        <f ca="1">INDIRECT(""&amp;$D$2&amp;"!AC31")</f>
        <v>0</v>
      </c>
      <c r="AT21" s="86">
        <f ca="1">INDIRECT(""&amp;$D$2&amp;"!AD31")</f>
        <v>0</v>
      </c>
      <c r="AU21" s="86" t="str">
        <f ca="1">INDIRECT(""&amp;$D$2&amp;"!AE31")</f>
        <v/>
      </c>
      <c r="AV21" s="86" t="str">
        <f ca="1">INDIRECT(""&amp;$D$2&amp;"!AF31")</f>
        <v/>
      </c>
      <c r="AW21" s="86" t="str">
        <f ca="1">INDIRECT(""&amp;$D$2&amp;"!AG31")</f>
        <v/>
      </c>
      <c r="AX21" s="110"/>
      <c r="AY21" s="110"/>
      <c r="AZ21" s="110"/>
      <c r="BA21" s="110"/>
      <c r="BB21" s="110"/>
      <c r="BC21" s="110"/>
      <c r="BD21" s="110"/>
      <c r="BE21" s="110"/>
      <c r="BF21" s="110"/>
      <c r="BG21" s="110"/>
      <c r="BH21" s="110"/>
      <c r="BI21" s="110"/>
      <c r="BJ21" s="110"/>
      <c r="BK21" s="110"/>
      <c r="BL21" s="110"/>
      <c r="BM21" s="110"/>
      <c r="BN21" s="110"/>
      <c r="BO21" s="110"/>
      <c r="BP21" s="110"/>
      <c r="BQ21" s="110"/>
      <c r="BR21" s="110"/>
      <c r="BS21" s="110"/>
      <c r="BT21" s="110"/>
      <c r="BU21" s="110"/>
      <c r="BV21" s="110"/>
      <c r="BW21" s="110"/>
      <c r="BX21" s="110"/>
      <c r="BY21" s="110"/>
      <c r="BZ21" s="110"/>
      <c r="CA21" s="110"/>
      <c r="CB21" s="110"/>
      <c r="CC21" s="110"/>
      <c r="CD21" s="89" t="str">
        <f ca="1">INDIRECT(""&amp;$E$2&amp;"!B31")&amp;""</f>
        <v/>
      </c>
      <c r="CE21" s="89" t="str">
        <f ca="1">INDIRECT(""&amp;$E$2&amp;"!C31")&amp;""</f>
        <v/>
      </c>
      <c r="CF21" s="89">
        <f ca="1">INDIRECT(""&amp;$E$2&amp;"!E31")</f>
        <v>0</v>
      </c>
      <c r="CG21" s="89">
        <f ca="1">INDIRECT(""&amp;$E$2&amp;"!F31")</f>
        <v>0</v>
      </c>
      <c r="CH21" s="89" t="str">
        <f ca="1">INDIRECT(""&amp;$E$2&amp;"!G31")&amp;""</f>
        <v/>
      </c>
      <c r="CI21" s="89" t="str">
        <f ca="1">INDIRECT(""&amp;$E$2&amp;"!H31")&amp;""</f>
        <v/>
      </c>
      <c r="CJ21" s="89">
        <f ca="1">INDIRECT(""&amp;$E$2&amp;"!I31")</f>
        <v>0</v>
      </c>
      <c r="CK21" s="89" t="str">
        <f ca="1">INDIRECT(""&amp;$E$2&amp;"!J31")&amp;""</f>
        <v/>
      </c>
      <c r="CL21" s="89" t="str">
        <f ca="1">INDIRECT(""&amp;$E$2&amp;"!K31")&amp;""</f>
        <v/>
      </c>
      <c r="CM21" s="89" t="str">
        <f ca="1">INDIRECT(""&amp;$E$2&amp;"!L31")&amp;""</f>
        <v/>
      </c>
      <c r="CN21" s="89">
        <f ca="1">INDIRECT(""&amp;$E$2&amp;"!M31")</f>
        <v>0</v>
      </c>
      <c r="CO21" s="89">
        <f ca="1">INDIRECT(""&amp;$E$2&amp;"!N31")</f>
        <v>0</v>
      </c>
      <c r="CP21" s="89">
        <f ca="1">INDIRECT(""&amp;$E$2&amp;"!O31")</f>
        <v>0</v>
      </c>
      <c r="CQ21" s="90" t="str">
        <f ca="1">INDIRECT(""&amp;$E$2&amp;"!P31")&amp;""</f>
        <v/>
      </c>
      <c r="CR21" s="92" t="str">
        <f ca="1">INDIRECT("'"&amp;$F$2&amp;"'!B31")&amp;""</f>
        <v/>
      </c>
      <c r="CS21" s="92" t="str">
        <f ca="1">INDIRECT("'"&amp;$F$2&amp;"'!C31")&amp;""</f>
        <v/>
      </c>
      <c r="CT21" s="92">
        <f ca="1">INDIRECT("'"&amp;$F$2&amp;"'!D31")</f>
        <v>0</v>
      </c>
      <c r="CU21" s="92" t="str">
        <f ca="1">INDIRECT("'"&amp;$F$2&amp;"'!E31")&amp;""</f>
        <v/>
      </c>
      <c r="CV21" s="92" t="str">
        <f ca="1">INDIRECT("'"&amp;$F$2&amp;"'!F31")&amp;""</f>
        <v/>
      </c>
      <c r="CW21" s="92" t="str">
        <f ca="1">INDIRECT("'"&amp;$F$2&amp;"'!G31")&amp;""</f>
        <v/>
      </c>
      <c r="CX21" s="92" t="str">
        <f ca="1">INDIRECT("'"&amp;$F$2&amp;"'!H31")&amp;""</f>
        <v/>
      </c>
      <c r="CY21" s="92" t="str">
        <f ca="1">INDIRECT("'"&amp;$F$2&amp;"'!I31")&amp;""</f>
        <v/>
      </c>
      <c r="CZ21" s="91" t="str">
        <f ca="1">INDIRECT("'"&amp;$G$2&amp;"'!B31")&amp;""</f>
        <v/>
      </c>
      <c r="DA21" s="84" t="str">
        <f ca="1">INDIRECT("'"&amp;$G$2&amp;"'!C31")&amp;""</f>
        <v/>
      </c>
      <c r="DB21" s="84">
        <f ca="1">INDIRECT("'"&amp;$G$2&amp;"'!D31")</f>
        <v>0</v>
      </c>
      <c r="DC21" s="84" t="str">
        <f ca="1">INDIRECT("'"&amp;$G$2&amp;"'!E31")&amp;""</f>
        <v/>
      </c>
      <c r="DD21" s="84" t="str">
        <f ca="1">INDIRECT("'"&amp;$G$2&amp;"'!H31")&amp;""</f>
        <v/>
      </c>
      <c r="DE21" s="84" t="str">
        <f ca="1">INDIRECT("'"&amp;$G$2&amp;"'!I31")&amp;""</f>
        <v/>
      </c>
      <c r="DF21" s="84">
        <f ca="1">INDIRECT("'"&amp;$G$2&amp;"'!J31")</f>
        <v>0</v>
      </c>
      <c r="DG21" s="84">
        <f ca="1">INDIRECT("'"&amp;$G$2&amp;"'!K31")</f>
        <v>0</v>
      </c>
      <c r="DH21" s="84">
        <f ca="1">INDIRECT("'"&amp;$G$2&amp;"'!L31")</f>
        <v>0</v>
      </c>
      <c r="DI21" s="84" t="str">
        <f ca="1">INDIRECT("'"&amp;$G$2&amp;"'!M31")&amp;""</f>
        <v/>
      </c>
      <c r="DJ21" s="83" t="str">
        <f ca="1">INDIRECT("'"&amp;$H$2&amp;"'!B43")&amp;""</f>
        <v/>
      </c>
      <c r="DK21" s="83" t="str">
        <f ca="1">INDIRECT("'"&amp;$H$2&amp;"'!C43")&amp;""</f>
        <v/>
      </c>
      <c r="DL21" s="83" t="str">
        <f ca="1">INDIRECT("'"&amp;$H$2&amp;"'!D43")&amp;""</f>
        <v/>
      </c>
      <c r="DM21" s="83" t="str">
        <f ca="1">INDIRECT("'"&amp;$H$2&amp;"'!E43")&amp;""</f>
        <v/>
      </c>
      <c r="DN21" s="83" t="str">
        <f ca="1">INDIRECT("'"&amp;$H$2&amp;"'!F43")&amp;""</f>
        <v/>
      </c>
      <c r="DO21" s="83">
        <f ca="1">INDIRECT("'"&amp;$H$2&amp;"'!G43")</f>
        <v>0</v>
      </c>
      <c r="DP21" s="83">
        <f ca="1">INDIRECT("'"&amp;$H$2&amp;"'!H43")</f>
        <v>0</v>
      </c>
      <c r="DQ21" s="83" t="str">
        <f ca="1">INDIRECT("'"&amp;$H$2&amp;"'!I43")&amp;""</f>
        <v/>
      </c>
      <c r="DR21" s="83">
        <f ca="1">INDIRECT("'"&amp;$H$2&amp;"'!J43")</f>
        <v>0</v>
      </c>
      <c r="DS21" s="83">
        <f ca="1">INDIRECT("'"&amp;$H$2&amp;"'!K43")</f>
        <v>0</v>
      </c>
      <c r="DT21" s="83" t="str">
        <f ca="1">INDIRECT("'"&amp;$H$2&amp;"'!L43")&amp;""</f>
        <v/>
      </c>
      <c r="DU21" s="83" t="str">
        <f ca="1">INDIRECT("'"&amp;$H$2&amp;"'!M43")&amp;""</f>
        <v>0</v>
      </c>
      <c r="DV21" s="80" t="str">
        <f ca="1">INDIRECT("'"&amp;$I$2&amp;"'!B41")&amp;""</f>
        <v/>
      </c>
      <c r="DW21" s="80" t="str">
        <f ca="1">INDIRECT("'"&amp;$I$2&amp;"'!C41")&amp;""</f>
        <v/>
      </c>
      <c r="DX21" s="80" t="str">
        <f ca="1">INDIRECT("'"&amp;$I$2&amp;"'!D41")&amp;""</f>
        <v/>
      </c>
      <c r="DY21" s="80">
        <f ca="1">INDIRECT("'"&amp;$I$2&amp;"'!E41")</f>
        <v>0</v>
      </c>
      <c r="DZ21" s="80">
        <f ca="1">INDIRECT("'"&amp;$I$2&amp;"'!F41")</f>
        <v>0</v>
      </c>
      <c r="EA21" s="80">
        <f ca="1">INDIRECT("'"&amp;$I$2&amp;"'!G41")</f>
        <v>0</v>
      </c>
      <c r="EB21" s="80">
        <f ca="1">INDIRECT("'"&amp;$I$2&amp;"'!H41")</f>
        <v>0</v>
      </c>
      <c r="EC21" s="80" t="str">
        <f ca="1">INDIRECT("'"&amp;$I$2&amp;"'!I41")&amp;""</f>
        <v/>
      </c>
      <c r="ED21" s="80">
        <f ca="1">INDIRECT("'"&amp;$I$2&amp;"'!J41")</f>
        <v>0</v>
      </c>
      <c r="EE21" s="80">
        <f ca="1">INDIRECT("'"&amp;$I$2&amp;"'!K41")</f>
        <v>0</v>
      </c>
      <c r="EF21" s="80" t="str">
        <f ca="1">INDIRECT("'"&amp;$I$2&amp;"'!L41")&amp;""</f>
        <v/>
      </c>
      <c r="EG21" s="80" t="str">
        <f ca="1">INDIRECT("'"&amp;$I$2&amp;"'!M41")&amp;""</f>
        <v>0</v>
      </c>
    </row>
    <row r="22" spans="1:137">
      <c r="A22" s="115">
        <f t="shared" si="5"/>
        <v>0</v>
      </c>
      <c r="B22" s="19" t="str">
        <f t="shared" si="6"/>
        <v/>
      </c>
      <c r="C22" s="19" t="e">
        <f t="shared" si="7"/>
        <v>#VALUE!</v>
      </c>
      <c r="D22" s="110"/>
      <c r="E22" s="110"/>
      <c r="F22" s="110"/>
      <c r="G22" s="110"/>
      <c r="H22" s="110"/>
      <c r="I22" s="110"/>
      <c r="J22" s="110"/>
      <c r="K22" s="110"/>
      <c r="L22" s="76" t="str">
        <f t="shared" ca="1" si="0"/>
        <v/>
      </c>
      <c r="M22" s="76" t="str">
        <f t="shared" ca="1" si="1"/>
        <v/>
      </c>
      <c r="N22" s="76" t="str">
        <f t="shared" ca="1" si="2"/>
        <v/>
      </c>
      <c r="O22" s="76" t="str">
        <f t="shared" ca="1" si="3"/>
        <v/>
      </c>
      <c r="P22" s="85">
        <f t="shared" ca="1" si="4"/>
        <v>0</v>
      </c>
      <c r="Q22" s="86" t="str">
        <f ca="1">INDIRECT(""&amp;$D$2&amp;"!A32")&amp;""</f>
        <v>21</v>
      </c>
      <c r="R22" s="86" t="str">
        <f ca="1">INDIRECT(""&amp;$D$2&amp;"!B32")&amp;""</f>
        <v/>
      </c>
      <c r="S22" s="86" t="str">
        <f ca="1">INDIRECT(""&amp;$D$2&amp;"!C32")</f>
        <v/>
      </c>
      <c r="T22" s="86" t="str">
        <f ca="1">INDIRECT(""&amp;$D$2&amp;"!D32")&amp;""</f>
        <v/>
      </c>
      <c r="U22" s="86" t="str">
        <f ca="1">INDIRECT(""&amp;$D$2&amp;"!E32")</f>
        <v>正しい登録Noを入力してください。</v>
      </c>
      <c r="V22" s="86">
        <f ca="1">INDIRECT(""&amp;$D$2&amp;"!F32")</f>
        <v>0</v>
      </c>
      <c r="W22" s="86" t="str">
        <f ca="1">INDIRECT(""&amp;$D$2&amp;"!G32")&amp;""</f>
        <v/>
      </c>
      <c r="X22" s="86">
        <f ca="1">INDIRECT(""&amp;$D$2&amp;"!H32")</f>
        <v>0</v>
      </c>
      <c r="Y22" s="86" t="str">
        <f ca="1">INDIRECT(""&amp;$D$2&amp;"!I32")&amp;""</f>
        <v/>
      </c>
      <c r="Z22" s="86" t="str">
        <f ca="1">INDIRECT(""&amp;$D$2&amp;"!J32")&amp;""</f>
        <v/>
      </c>
      <c r="AA22" s="86" t="str">
        <f ca="1">INDIRECT(""&amp;$D$2&amp;"!K32")&amp;""</f>
        <v>0</v>
      </c>
      <c r="AB22" s="86" t="str">
        <f ca="1">INDIRECT(""&amp;$D$2&amp;"!L32")&amp;""</f>
        <v/>
      </c>
      <c r="AC22" s="86" t="str">
        <f ca="1">INDIRECT(""&amp;$D$2&amp;"!M32")&amp;""</f>
        <v/>
      </c>
      <c r="AD22" s="86" t="str">
        <f ca="1">INDIRECT(""&amp;$D$2&amp;"!N32")&amp;""</f>
        <v>0</v>
      </c>
      <c r="AE22" s="86">
        <f ca="1">INDIRECT(""&amp;$D$2&amp;"!O32")</f>
        <v>0</v>
      </c>
      <c r="AF22" s="86">
        <f ca="1">INDIRECT(""&amp;$D$2&amp;"!P32")</f>
        <v>0</v>
      </c>
      <c r="AG22" s="86">
        <f ca="1">INDIRECT(""&amp;$D$2&amp;"!Q32")</f>
        <v>0</v>
      </c>
      <c r="AH22" s="86">
        <f ca="1">INDIRECT(""&amp;$D$2&amp;"!R32")</f>
        <v>0</v>
      </c>
      <c r="AI22" s="86">
        <f ca="1">INDIRECT(""&amp;$D$2&amp;"!S32")</f>
        <v>0</v>
      </c>
      <c r="AJ22" s="86">
        <f ca="1">INDIRECT(""&amp;$D$2&amp;"!T32")</f>
        <v>0</v>
      </c>
      <c r="AK22" s="86">
        <f ca="1">INDIRECT(""&amp;$D$2&amp;"!U32")</f>
        <v>0</v>
      </c>
      <c r="AL22" s="86" t="e">
        <f ca="1">INDIRECT(""&amp;$D$2&amp;"!V32")</f>
        <v>#NUM!</v>
      </c>
      <c r="AM22" s="86">
        <f ca="1">INDIRECT(""&amp;$D$2&amp;"!W32")</f>
        <v>45717</v>
      </c>
      <c r="AN22" s="86">
        <f ca="1">INDIRECT(""&amp;$D$2&amp;"!X32")</f>
        <v>31</v>
      </c>
      <c r="AO22" s="86">
        <f ca="1">INDIRECT(""&amp;$D$2&amp;"!Y32")</f>
        <v>-45685</v>
      </c>
      <c r="AP22" s="86">
        <f ca="1">INDIRECT(""&amp;$D$2&amp;"!Z32")</f>
        <v>0</v>
      </c>
      <c r="AQ22" s="86">
        <f ca="1">INDIRECT(""&amp;$D$2&amp;"!AA32")</f>
        <v>1</v>
      </c>
      <c r="AR22" s="86">
        <f ca="1">INDIRECT(""&amp;$D$2&amp;"!AB32")</f>
        <v>0</v>
      </c>
      <c r="AS22" s="86">
        <f ca="1">INDIRECT(""&amp;$D$2&amp;"!AC32")</f>
        <v>0</v>
      </c>
      <c r="AT22" s="86">
        <f ca="1">INDIRECT(""&amp;$D$2&amp;"!AD32")</f>
        <v>0</v>
      </c>
      <c r="AU22" s="86" t="str">
        <f ca="1">INDIRECT(""&amp;$D$2&amp;"!AE32")</f>
        <v/>
      </c>
      <c r="AV22" s="86" t="str">
        <f ca="1">INDIRECT(""&amp;$D$2&amp;"!AF32")</f>
        <v/>
      </c>
      <c r="AW22" s="86" t="str">
        <f ca="1">INDIRECT(""&amp;$D$2&amp;"!AG32")</f>
        <v/>
      </c>
      <c r="AX22" s="110"/>
      <c r="AY22" s="110"/>
      <c r="AZ22" s="110"/>
      <c r="BA22" s="110"/>
      <c r="BB22" s="110"/>
      <c r="BC22" s="110"/>
      <c r="BD22" s="110"/>
      <c r="BE22" s="110"/>
      <c r="BF22" s="110"/>
      <c r="BG22" s="110"/>
      <c r="BH22" s="110"/>
      <c r="BI22" s="110"/>
      <c r="BJ22" s="110"/>
      <c r="BK22" s="110"/>
      <c r="BL22" s="110"/>
      <c r="BM22" s="110"/>
      <c r="BN22" s="110"/>
      <c r="BO22" s="110"/>
      <c r="BP22" s="110"/>
      <c r="BQ22" s="110"/>
      <c r="BR22" s="110"/>
      <c r="BS22" s="110"/>
      <c r="BT22" s="110"/>
      <c r="BU22" s="110"/>
      <c r="BV22" s="110"/>
      <c r="BW22" s="110"/>
      <c r="BX22" s="110"/>
      <c r="BY22" s="110"/>
      <c r="BZ22" s="110"/>
      <c r="CA22" s="110"/>
      <c r="CB22" s="110"/>
      <c r="CC22" s="110"/>
      <c r="CD22" s="89" t="str">
        <f ca="1">INDIRECT(""&amp;$E$2&amp;"!B32")&amp;""</f>
        <v/>
      </c>
      <c r="CE22" s="89" t="str">
        <f ca="1">INDIRECT(""&amp;$E$2&amp;"!C32")&amp;""</f>
        <v/>
      </c>
      <c r="CF22" s="89">
        <f ca="1">INDIRECT(""&amp;$E$2&amp;"!E32")</f>
        <v>0</v>
      </c>
      <c r="CG22" s="89">
        <f ca="1">INDIRECT(""&amp;$E$2&amp;"!F32")</f>
        <v>0</v>
      </c>
      <c r="CH22" s="89" t="str">
        <f ca="1">INDIRECT(""&amp;$E$2&amp;"!G32")&amp;""</f>
        <v/>
      </c>
      <c r="CI22" s="89" t="str">
        <f ca="1">INDIRECT(""&amp;$E$2&amp;"!H32")&amp;""</f>
        <v/>
      </c>
      <c r="CJ22" s="89">
        <f ca="1">INDIRECT(""&amp;$E$2&amp;"!I32")</f>
        <v>0</v>
      </c>
      <c r="CK22" s="89" t="str">
        <f ca="1">INDIRECT(""&amp;$E$2&amp;"!J32")&amp;""</f>
        <v/>
      </c>
      <c r="CL22" s="89" t="str">
        <f ca="1">INDIRECT(""&amp;$E$2&amp;"!K32")&amp;""</f>
        <v/>
      </c>
      <c r="CM22" s="89" t="str">
        <f ca="1">INDIRECT(""&amp;$E$2&amp;"!L32")&amp;""</f>
        <v/>
      </c>
      <c r="CN22" s="89">
        <f ca="1">INDIRECT(""&amp;$E$2&amp;"!M32")</f>
        <v>0</v>
      </c>
      <c r="CO22" s="89">
        <f ca="1">INDIRECT(""&amp;$E$2&amp;"!N32")</f>
        <v>0</v>
      </c>
      <c r="CP22" s="89">
        <f ca="1">INDIRECT(""&amp;$E$2&amp;"!O32")</f>
        <v>0</v>
      </c>
      <c r="CQ22" s="90" t="str">
        <f ca="1">INDIRECT(""&amp;$E$2&amp;"!P32")&amp;""</f>
        <v/>
      </c>
      <c r="CR22" s="92" t="str">
        <f ca="1">INDIRECT("'"&amp;$F$2&amp;"'!B32")&amp;""</f>
        <v/>
      </c>
      <c r="CS22" s="92" t="str">
        <f ca="1">INDIRECT("'"&amp;$F$2&amp;"'!C32")&amp;""</f>
        <v/>
      </c>
      <c r="CT22" s="92">
        <f ca="1">INDIRECT("'"&amp;$F$2&amp;"'!D32")</f>
        <v>0</v>
      </c>
      <c r="CU22" s="92" t="str">
        <f ca="1">INDIRECT("'"&amp;$F$2&amp;"'!E32")&amp;""</f>
        <v/>
      </c>
      <c r="CV22" s="92" t="str">
        <f ca="1">INDIRECT("'"&amp;$F$2&amp;"'!F32")&amp;""</f>
        <v/>
      </c>
      <c r="CW22" s="92" t="str">
        <f ca="1">INDIRECT("'"&amp;$F$2&amp;"'!G32")&amp;""</f>
        <v/>
      </c>
      <c r="CX22" s="92" t="str">
        <f ca="1">INDIRECT("'"&amp;$F$2&amp;"'!H32")&amp;""</f>
        <v/>
      </c>
      <c r="CY22" s="92" t="str">
        <f ca="1">INDIRECT("'"&amp;$F$2&amp;"'!I32")&amp;""</f>
        <v/>
      </c>
      <c r="CZ22" s="91" t="str">
        <f ca="1">INDIRECT("'"&amp;$G$2&amp;"'!B32")&amp;""</f>
        <v/>
      </c>
      <c r="DA22" s="84" t="str">
        <f ca="1">INDIRECT("'"&amp;$G$2&amp;"'!C32")&amp;""</f>
        <v/>
      </c>
      <c r="DB22" s="84">
        <f ca="1">INDIRECT("'"&amp;$G$2&amp;"'!D32")</f>
        <v>0</v>
      </c>
      <c r="DC22" s="84" t="str">
        <f ca="1">INDIRECT("'"&amp;$G$2&amp;"'!E32")&amp;""</f>
        <v/>
      </c>
      <c r="DD22" s="84" t="str">
        <f ca="1">INDIRECT("'"&amp;$G$2&amp;"'!H32")&amp;""</f>
        <v/>
      </c>
      <c r="DE22" s="84" t="str">
        <f ca="1">INDIRECT("'"&amp;$G$2&amp;"'!I32")&amp;""</f>
        <v/>
      </c>
      <c r="DF22" s="84">
        <f ca="1">INDIRECT("'"&amp;$G$2&amp;"'!J32")</f>
        <v>0</v>
      </c>
      <c r="DG22" s="84">
        <f ca="1">INDIRECT("'"&amp;$G$2&amp;"'!K32")</f>
        <v>0</v>
      </c>
      <c r="DH22" s="84">
        <f ca="1">INDIRECT("'"&amp;$G$2&amp;"'!L32")</f>
        <v>0</v>
      </c>
      <c r="DI22" s="84" t="str">
        <f ca="1">INDIRECT("'"&amp;$G$2&amp;"'!M32")&amp;""</f>
        <v/>
      </c>
      <c r="DJ22" s="83" t="str">
        <f ca="1">INDIRECT("'"&amp;$H$2&amp;"'!B44")&amp;""</f>
        <v/>
      </c>
      <c r="DK22" s="83" t="str">
        <f ca="1">INDIRECT("'"&amp;$H$2&amp;"'!C44")&amp;""</f>
        <v/>
      </c>
      <c r="DL22" s="83" t="str">
        <f ca="1">INDIRECT("'"&amp;$H$2&amp;"'!D44")&amp;""</f>
        <v/>
      </c>
      <c r="DM22" s="83" t="str">
        <f ca="1">INDIRECT("'"&amp;$H$2&amp;"'!E44")&amp;""</f>
        <v/>
      </c>
      <c r="DN22" s="83" t="str">
        <f ca="1">INDIRECT("'"&amp;$H$2&amp;"'!F44")&amp;""</f>
        <v/>
      </c>
      <c r="DO22" s="83">
        <f ca="1">INDIRECT("'"&amp;$H$2&amp;"'!G44")</f>
        <v>0</v>
      </c>
      <c r="DP22" s="83">
        <f ca="1">INDIRECT("'"&amp;$H$2&amp;"'!H44")</f>
        <v>0</v>
      </c>
      <c r="DQ22" s="83" t="str">
        <f ca="1">INDIRECT("'"&amp;$H$2&amp;"'!I44")&amp;""</f>
        <v/>
      </c>
      <c r="DR22" s="83">
        <f ca="1">INDIRECT("'"&amp;$H$2&amp;"'!J44")</f>
        <v>0</v>
      </c>
      <c r="DS22" s="83">
        <f ca="1">INDIRECT("'"&amp;$H$2&amp;"'!K44")</f>
        <v>0</v>
      </c>
      <c r="DT22" s="83" t="str">
        <f ca="1">INDIRECT("'"&amp;$H$2&amp;"'!L44")&amp;""</f>
        <v/>
      </c>
      <c r="DU22" s="83" t="str">
        <f ca="1">INDIRECT("'"&amp;$H$2&amp;"'!M44")&amp;""</f>
        <v>0</v>
      </c>
      <c r="DV22" s="80" t="str">
        <f ca="1">INDIRECT("'"&amp;$I$2&amp;"'!B42")&amp;""</f>
        <v/>
      </c>
      <c r="DW22" s="80" t="str">
        <f ca="1">INDIRECT("'"&amp;$I$2&amp;"'!C42")&amp;""</f>
        <v/>
      </c>
      <c r="DX22" s="80" t="str">
        <f ca="1">INDIRECT("'"&amp;$I$2&amp;"'!D42")&amp;""</f>
        <v/>
      </c>
      <c r="DY22" s="80">
        <f ca="1">INDIRECT("'"&amp;$I$2&amp;"'!E42")</f>
        <v>0</v>
      </c>
      <c r="DZ22" s="80">
        <f ca="1">INDIRECT("'"&amp;$I$2&amp;"'!F42")</f>
        <v>0</v>
      </c>
      <c r="EA22" s="80">
        <f ca="1">INDIRECT("'"&amp;$I$2&amp;"'!G42")</f>
        <v>0</v>
      </c>
      <c r="EB22" s="80">
        <f ca="1">INDIRECT("'"&amp;$I$2&amp;"'!H42")</f>
        <v>0</v>
      </c>
      <c r="EC22" s="80" t="str">
        <f ca="1">INDIRECT("'"&amp;$I$2&amp;"'!I42")&amp;""</f>
        <v/>
      </c>
      <c r="ED22" s="80">
        <f ca="1">INDIRECT("'"&amp;$I$2&amp;"'!J42")</f>
        <v>0</v>
      </c>
      <c r="EE22" s="80">
        <f ca="1">INDIRECT("'"&amp;$I$2&amp;"'!K42")</f>
        <v>0</v>
      </c>
      <c r="EF22" s="80" t="str">
        <f ca="1">INDIRECT("'"&amp;$I$2&amp;"'!L42")&amp;""</f>
        <v/>
      </c>
      <c r="EG22" s="80" t="str">
        <f ca="1">INDIRECT("'"&amp;$I$2&amp;"'!M42")&amp;""</f>
        <v>0</v>
      </c>
    </row>
    <row r="23" spans="1:137">
      <c r="A23" s="115">
        <f t="shared" si="5"/>
        <v>0</v>
      </c>
      <c r="B23" s="19" t="str">
        <f t="shared" si="6"/>
        <v/>
      </c>
      <c r="C23" s="19" t="e">
        <f t="shared" si="7"/>
        <v>#VALUE!</v>
      </c>
      <c r="D23" s="110"/>
      <c r="E23" s="110"/>
      <c r="F23" s="110"/>
      <c r="G23" s="110"/>
      <c r="H23" s="110"/>
      <c r="I23" s="110"/>
      <c r="J23" s="110"/>
      <c r="K23" s="110"/>
      <c r="L23" s="76" t="str">
        <f t="shared" ca="1" si="0"/>
        <v/>
      </c>
      <c r="M23" s="76" t="str">
        <f t="shared" ca="1" si="1"/>
        <v/>
      </c>
      <c r="N23" s="76" t="str">
        <f t="shared" ca="1" si="2"/>
        <v/>
      </c>
      <c r="O23" s="76" t="str">
        <f t="shared" ca="1" si="3"/>
        <v/>
      </c>
      <c r="P23" s="85">
        <f t="shared" ca="1" si="4"/>
        <v>0</v>
      </c>
      <c r="Q23" s="86" t="str">
        <f ca="1">INDIRECT(""&amp;$D$2&amp;"!A33")&amp;""</f>
        <v>22</v>
      </c>
      <c r="R23" s="86" t="str">
        <f ca="1">INDIRECT(""&amp;$D$2&amp;"!B33")&amp;""</f>
        <v/>
      </c>
      <c r="S23" s="86" t="str">
        <f ca="1">INDIRECT(""&amp;$D$2&amp;"!C33")</f>
        <v/>
      </c>
      <c r="T23" s="86" t="str">
        <f ca="1">INDIRECT(""&amp;$D$2&amp;"!D33")&amp;""</f>
        <v/>
      </c>
      <c r="U23" s="86" t="str">
        <f ca="1">INDIRECT(""&amp;$D$2&amp;"!E33")</f>
        <v>正しい登録Noを入力してください。</v>
      </c>
      <c r="V23" s="86">
        <f ca="1">INDIRECT(""&amp;$D$2&amp;"!F33")</f>
        <v>0</v>
      </c>
      <c r="W23" s="86" t="str">
        <f ca="1">INDIRECT(""&amp;$D$2&amp;"!G33")&amp;""</f>
        <v/>
      </c>
      <c r="X23" s="86">
        <f ca="1">INDIRECT(""&amp;$D$2&amp;"!H33")</f>
        <v>0</v>
      </c>
      <c r="Y23" s="86" t="str">
        <f ca="1">INDIRECT(""&amp;$D$2&amp;"!I33")&amp;""</f>
        <v/>
      </c>
      <c r="Z23" s="86" t="str">
        <f ca="1">INDIRECT(""&amp;$D$2&amp;"!J33")&amp;""</f>
        <v/>
      </c>
      <c r="AA23" s="86" t="str">
        <f ca="1">INDIRECT(""&amp;$D$2&amp;"!K33")&amp;""</f>
        <v>0</v>
      </c>
      <c r="AB23" s="86" t="str">
        <f ca="1">INDIRECT(""&amp;$D$2&amp;"!L33")&amp;""</f>
        <v/>
      </c>
      <c r="AC23" s="86" t="str">
        <f ca="1">INDIRECT(""&amp;$D$2&amp;"!M33")&amp;""</f>
        <v/>
      </c>
      <c r="AD23" s="86" t="str">
        <f ca="1">INDIRECT(""&amp;$D$2&amp;"!N33")&amp;""</f>
        <v>0</v>
      </c>
      <c r="AE23" s="86">
        <f ca="1">INDIRECT(""&amp;$D$2&amp;"!O33")</f>
        <v>0</v>
      </c>
      <c r="AF23" s="86">
        <f ca="1">INDIRECT(""&amp;$D$2&amp;"!P33")</f>
        <v>0</v>
      </c>
      <c r="AG23" s="86">
        <f ca="1">INDIRECT(""&amp;$D$2&amp;"!Q33")</f>
        <v>0</v>
      </c>
      <c r="AH23" s="86">
        <f ca="1">INDIRECT(""&amp;$D$2&amp;"!R33")</f>
        <v>0</v>
      </c>
      <c r="AI23" s="86">
        <f ca="1">INDIRECT(""&amp;$D$2&amp;"!S33")</f>
        <v>0</v>
      </c>
      <c r="AJ23" s="86">
        <f ca="1">INDIRECT(""&amp;$D$2&amp;"!T33")</f>
        <v>0</v>
      </c>
      <c r="AK23" s="86">
        <f ca="1">INDIRECT(""&amp;$D$2&amp;"!U33")</f>
        <v>0</v>
      </c>
      <c r="AL23" s="86" t="e">
        <f ca="1">INDIRECT(""&amp;$D$2&amp;"!V33")</f>
        <v>#NUM!</v>
      </c>
      <c r="AM23" s="86">
        <f ca="1">INDIRECT(""&amp;$D$2&amp;"!W33")</f>
        <v>45717</v>
      </c>
      <c r="AN23" s="86">
        <f ca="1">INDIRECT(""&amp;$D$2&amp;"!X33")</f>
        <v>31</v>
      </c>
      <c r="AO23" s="86">
        <f ca="1">INDIRECT(""&amp;$D$2&amp;"!Y33")</f>
        <v>-45685</v>
      </c>
      <c r="AP23" s="86">
        <f ca="1">INDIRECT(""&amp;$D$2&amp;"!Z33")</f>
        <v>0</v>
      </c>
      <c r="AQ23" s="86">
        <f ca="1">INDIRECT(""&amp;$D$2&amp;"!AA33")</f>
        <v>1</v>
      </c>
      <c r="AR23" s="86">
        <f ca="1">INDIRECT(""&amp;$D$2&amp;"!AB33")</f>
        <v>0</v>
      </c>
      <c r="AS23" s="86">
        <f ca="1">INDIRECT(""&amp;$D$2&amp;"!AC33")</f>
        <v>0</v>
      </c>
      <c r="AT23" s="86">
        <f ca="1">INDIRECT(""&amp;$D$2&amp;"!AD33")</f>
        <v>0</v>
      </c>
      <c r="AU23" s="86" t="str">
        <f ca="1">INDIRECT(""&amp;$D$2&amp;"!AE33")</f>
        <v/>
      </c>
      <c r="AV23" s="86" t="str">
        <f ca="1">INDIRECT(""&amp;$D$2&amp;"!AF33")</f>
        <v/>
      </c>
      <c r="AW23" s="86" t="str">
        <f ca="1">INDIRECT(""&amp;$D$2&amp;"!AG33")</f>
        <v/>
      </c>
      <c r="AX23" s="110"/>
      <c r="AY23" s="110"/>
      <c r="AZ23" s="110"/>
      <c r="BA23" s="110"/>
      <c r="BB23" s="110"/>
      <c r="BC23" s="110"/>
      <c r="BD23" s="110"/>
      <c r="BE23" s="110"/>
      <c r="BF23" s="110"/>
      <c r="BG23" s="110"/>
      <c r="BH23" s="110"/>
      <c r="BI23" s="110"/>
      <c r="BJ23" s="110"/>
      <c r="BK23" s="110"/>
      <c r="BL23" s="110"/>
      <c r="BM23" s="110"/>
      <c r="BN23" s="110"/>
      <c r="BO23" s="110"/>
      <c r="BP23" s="110"/>
      <c r="BQ23" s="110"/>
      <c r="BR23" s="110"/>
      <c r="BS23" s="110"/>
      <c r="BT23" s="110"/>
      <c r="BU23" s="110"/>
      <c r="BV23" s="110"/>
      <c r="BW23" s="110"/>
      <c r="BX23" s="110"/>
      <c r="BY23" s="110"/>
      <c r="BZ23" s="110"/>
      <c r="CA23" s="110"/>
      <c r="CB23" s="110"/>
      <c r="CC23" s="110"/>
      <c r="CD23" s="89" t="str">
        <f ca="1">INDIRECT(""&amp;$E$2&amp;"!B33")&amp;""</f>
        <v/>
      </c>
      <c r="CE23" s="89" t="str">
        <f ca="1">INDIRECT(""&amp;$E$2&amp;"!C33")&amp;""</f>
        <v/>
      </c>
      <c r="CF23" s="89">
        <f ca="1">INDIRECT(""&amp;$E$2&amp;"!E33")</f>
        <v>0</v>
      </c>
      <c r="CG23" s="89">
        <f ca="1">INDIRECT(""&amp;$E$2&amp;"!F33")</f>
        <v>0</v>
      </c>
      <c r="CH23" s="89" t="str">
        <f ca="1">INDIRECT(""&amp;$E$2&amp;"!G33")&amp;""</f>
        <v/>
      </c>
      <c r="CI23" s="89" t="str">
        <f ca="1">INDIRECT(""&amp;$E$2&amp;"!H33")&amp;""</f>
        <v/>
      </c>
      <c r="CJ23" s="89">
        <f ca="1">INDIRECT(""&amp;$E$2&amp;"!I33")</f>
        <v>0</v>
      </c>
      <c r="CK23" s="89" t="str">
        <f ca="1">INDIRECT(""&amp;$E$2&amp;"!J33")&amp;""</f>
        <v/>
      </c>
      <c r="CL23" s="89" t="str">
        <f ca="1">INDIRECT(""&amp;$E$2&amp;"!K33")&amp;""</f>
        <v/>
      </c>
      <c r="CM23" s="89" t="str">
        <f ca="1">INDIRECT(""&amp;$E$2&amp;"!L33")&amp;""</f>
        <v/>
      </c>
      <c r="CN23" s="89">
        <f ca="1">INDIRECT(""&amp;$E$2&amp;"!M33")</f>
        <v>0</v>
      </c>
      <c r="CO23" s="89">
        <f ca="1">INDIRECT(""&amp;$E$2&amp;"!N33")</f>
        <v>0</v>
      </c>
      <c r="CP23" s="89">
        <f ca="1">INDIRECT(""&amp;$E$2&amp;"!O33")</f>
        <v>0</v>
      </c>
      <c r="CQ23" s="90" t="str">
        <f ca="1">INDIRECT(""&amp;$E$2&amp;"!P33")&amp;""</f>
        <v/>
      </c>
      <c r="CR23" s="92" t="str">
        <f ca="1">INDIRECT("'"&amp;$F$2&amp;"'!B33")&amp;""</f>
        <v/>
      </c>
      <c r="CS23" s="92" t="str">
        <f ca="1">INDIRECT("'"&amp;$F$2&amp;"'!C33")&amp;""</f>
        <v/>
      </c>
      <c r="CT23" s="92">
        <f ca="1">INDIRECT("'"&amp;$F$2&amp;"'!D33")</f>
        <v>0</v>
      </c>
      <c r="CU23" s="92" t="str">
        <f ca="1">INDIRECT("'"&amp;$F$2&amp;"'!E33")&amp;""</f>
        <v/>
      </c>
      <c r="CV23" s="92" t="str">
        <f ca="1">INDIRECT("'"&amp;$F$2&amp;"'!F33")&amp;""</f>
        <v/>
      </c>
      <c r="CW23" s="92" t="str">
        <f ca="1">INDIRECT("'"&amp;$F$2&amp;"'!G33")&amp;""</f>
        <v/>
      </c>
      <c r="CX23" s="92" t="str">
        <f ca="1">INDIRECT("'"&amp;$F$2&amp;"'!H33")&amp;""</f>
        <v/>
      </c>
      <c r="CY23" s="92" t="str">
        <f ca="1">INDIRECT("'"&amp;$F$2&amp;"'!I33")&amp;""</f>
        <v/>
      </c>
      <c r="CZ23" s="91" t="str">
        <f ca="1">INDIRECT("'"&amp;$G$2&amp;"'!B33")&amp;""</f>
        <v/>
      </c>
      <c r="DA23" s="84" t="str">
        <f ca="1">INDIRECT("'"&amp;$G$2&amp;"'!C33")&amp;""</f>
        <v/>
      </c>
      <c r="DB23" s="84">
        <f ca="1">INDIRECT("'"&amp;$G$2&amp;"'!D33")</f>
        <v>0</v>
      </c>
      <c r="DC23" s="84" t="str">
        <f ca="1">INDIRECT("'"&amp;$G$2&amp;"'!E33")&amp;""</f>
        <v/>
      </c>
      <c r="DD23" s="84" t="str">
        <f ca="1">INDIRECT("'"&amp;$G$2&amp;"'!H33")&amp;""</f>
        <v/>
      </c>
      <c r="DE23" s="84" t="str">
        <f ca="1">INDIRECT("'"&amp;$G$2&amp;"'!I33")&amp;""</f>
        <v/>
      </c>
      <c r="DF23" s="84">
        <f ca="1">INDIRECT("'"&amp;$G$2&amp;"'!J33")</f>
        <v>0</v>
      </c>
      <c r="DG23" s="84">
        <f ca="1">INDIRECT("'"&amp;$G$2&amp;"'!K33")</f>
        <v>0</v>
      </c>
      <c r="DH23" s="84">
        <f ca="1">INDIRECT("'"&amp;$G$2&amp;"'!L33")</f>
        <v>0</v>
      </c>
      <c r="DI23" s="84" t="str">
        <f ca="1">INDIRECT("'"&amp;$G$2&amp;"'!M33")&amp;""</f>
        <v/>
      </c>
      <c r="DJ23" s="83" t="str">
        <f ca="1">INDIRECT("'"&amp;$H$2&amp;"'!B45")&amp;""</f>
        <v/>
      </c>
      <c r="DK23" s="83" t="str">
        <f ca="1">INDIRECT("'"&amp;$H$2&amp;"'!C45")&amp;""</f>
        <v/>
      </c>
      <c r="DL23" s="83" t="str">
        <f ca="1">INDIRECT("'"&amp;$H$2&amp;"'!D45")&amp;""</f>
        <v/>
      </c>
      <c r="DM23" s="83" t="str">
        <f ca="1">INDIRECT("'"&amp;$H$2&amp;"'!E45")&amp;""</f>
        <v/>
      </c>
      <c r="DN23" s="83" t="str">
        <f ca="1">INDIRECT("'"&amp;$H$2&amp;"'!F45")&amp;""</f>
        <v/>
      </c>
      <c r="DO23" s="83">
        <f ca="1">INDIRECT("'"&amp;$H$2&amp;"'!G45")</f>
        <v>0</v>
      </c>
      <c r="DP23" s="83">
        <f ca="1">INDIRECT("'"&amp;$H$2&amp;"'!H45")</f>
        <v>0</v>
      </c>
      <c r="DQ23" s="83" t="str">
        <f ca="1">INDIRECT("'"&amp;$H$2&amp;"'!I45")&amp;""</f>
        <v/>
      </c>
      <c r="DR23" s="83">
        <f ca="1">INDIRECT("'"&amp;$H$2&amp;"'!J45")</f>
        <v>0</v>
      </c>
      <c r="DS23" s="83">
        <f ca="1">INDIRECT("'"&amp;$H$2&amp;"'!K45")</f>
        <v>0</v>
      </c>
      <c r="DT23" s="83" t="str">
        <f ca="1">INDIRECT("'"&amp;$H$2&amp;"'!L45")&amp;""</f>
        <v/>
      </c>
      <c r="DU23" s="83" t="str">
        <f ca="1">INDIRECT("'"&amp;$H$2&amp;"'!M45")&amp;""</f>
        <v>0</v>
      </c>
      <c r="DV23" s="80" t="str">
        <f ca="1">INDIRECT("'"&amp;$I$2&amp;"'!B43")&amp;""</f>
        <v/>
      </c>
      <c r="DW23" s="80" t="str">
        <f ca="1">INDIRECT("'"&amp;$I$2&amp;"'!C43")&amp;""</f>
        <v/>
      </c>
      <c r="DX23" s="80" t="str">
        <f ca="1">INDIRECT("'"&amp;$I$2&amp;"'!D43")&amp;""</f>
        <v/>
      </c>
      <c r="DY23" s="80">
        <f ca="1">INDIRECT("'"&amp;$I$2&amp;"'!E43")</f>
        <v>0</v>
      </c>
      <c r="DZ23" s="80">
        <f ca="1">INDIRECT("'"&amp;$I$2&amp;"'!F43")</f>
        <v>0</v>
      </c>
      <c r="EA23" s="80">
        <f ca="1">INDIRECT("'"&amp;$I$2&amp;"'!G43")</f>
        <v>0</v>
      </c>
      <c r="EB23" s="80">
        <f ca="1">INDIRECT("'"&amp;$I$2&amp;"'!H43")</f>
        <v>0</v>
      </c>
      <c r="EC23" s="80" t="str">
        <f ca="1">INDIRECT("'"&amp;$I$2&amp;"'!I43")&amp;""</f>
        <v/>
      </c>
      <c r="ED23" s="80">
        <f ca="1">INDIRECT("'"&amp;$I$2&amp;"'!J43")</f>
        <v>0</v>
      </c>
      <c r="EE23" s="80">
        <f ca="1">INDIRECT("'"&amp;$I$2&amp;"'!K43")</f>
        <v>0</v>
      </c>
      <c r="EF23" s="80" t="str">
        <f ca="1">INDIRECT("'"&amp;$I$2&amp;"'!L43")&amp;""</f>
        <v/>
      </c>
      <c r="EG23" s="80" t="str">
        <f ca="1">INDIRECT("'"&amp;$I$2&amp;"'!M43")&amp;""</f>
        <v>0</v>
      </c>
    </row>
    <row r="24" spans="1:137">
      <c r="A24" s="115">
        <f t="shared" si="5"/>
        <v>0</v>
      </c>
      <c r="B24" s="19" t="str">
        <f t="shared" si="6"/>
        <v/>
      </c>
      <c r="C24" s="19" t="e">
        <f t="shared" si="7"/>
        <v>#VALUE!</v>
      </c>
      <c r="D24" s="110"/>
      <c r="E24" s="110"/>
      <c r="F24" s="110"/>
      <c r="G24" s="110"/>
      <c r="H24" s="110"/>
      <c r="I24" s="110"/>
      <c r="J24" s="110"/>
      <c r="K24" s="110"/>
      <c r="L24" s="76" t="str">
        <f t="shared" ca="1" si="0"/>
        <v/>
      </c>
      <c r="M24" s="76" t="str">
        <f t="shared" ca="1" si="1"/>
        <v/>
      </c>
      <c r="N24" s="76" t="str">
        <f t="shared" ca="1" si="2"/>
        <v/>
      </c>
      <c r="O24" s="76" t="str">
        <f t="shared" ca="1" si="3"/>
        <v/>
      </c>
      <c r="P24" s="85">
        <f t="shared" ca="1" si="4"/>
        <v>0</v>
      </c>
      <c r="Q24" s="86" t="str">
        <f ca="1">INDIRECT(""&amp;$D$2&amp;"!A34")&amp;""</f>
        <v>23</v>
      </c>
      <c r="R24" s="86" t="str">
        <f ca="1">INDIRECT(""&amp;$D$2&amp;"!B34")&amp;""</f>
        <v/>
      </c>
      <c r="S24" s="86" t="str">
        <f ca="1">INDIRECT(""&amp;$D$2&amp;"!C34")</f>
        <v/>
      </c>
      <c r="T24" s="86" t="str">
        <f ca="1">INDIRECT(""&amp;$D$2&amp;"!D34")&amp;""</f>
        <v/>
      </c>
      <c r="U24" s="86" t="str">
        <f ca="1">INDIRECT(""&amp;$D$2&amp;"!E34")</f>
        <v>正しい登録Noを入力してください。</v>
      </c>
      <c r="V24" s="86">
        <f ca="1">INDIRECT(""&amp;$D$2&amp;"!F34")</f>
        <v>0</v>
      </c>
      <c r="W24" s="86" t="str">
        <f ca="1">INDIRECT(""&amp;$D$2&amp;"!G34")&amp;""</f>
        <v/>
      </c>
      <c r="X24" s="86">
        <f ca="1">INDIRECT(""&amp;$D$2&amp;"!H34")</f>
        <v>0</v>
      </c>
      <c r="Y24" s="86" t="str">
        <f ca="1">INDIRECT(""&amp;$D$2&amp;"!I34")&amp;""</f>
        <v/>
      </c>
      <c r="Z24" s="86" t="str">
        <f ca="1">INDIRECT(""&amp;$D$2&amp;"!J34")&amp;""</f>
        <v/>
      </c>
      <c r="AA24" s="86" t="str">
        <f ca="1">INDIRECT(""&amp;$D$2&amp;"!K34")&amp;""</f>
        <v>0</v>
      </c>
      <c r="AB24" s="86" t="str">
        <f ca="1">INDIRECT(""&amp;$D$2&amp;"!L34")&amp;""</f>
        <v/>
      </c>
      <c r="AC24" s="86" t="str">
        <f ca="1">INDIRECT(""&amp;$D$2&amp;"!M34")&amp;""</f>
        <v/>
      </c>
      <c r="AD24" s="86" t="str">
        <f ca="1">INDIRECT(""&amp;$D$2&amp;"!N34")&amp;""</f>
        <v>0</v>
      </c>
      <c r="AE24" s="86">
        <f ca="1">INDIRECT(""&amp;$D$2&amp;"!O34")</f>
        <v>0</v>
      </c>
      <c r="AF24" s="86">
        <f ca="1">INDIRECT(""&amp;$D$2&amp;"!P34")</f>
        <v>0</v>
      </c>
      <c r="AG24" s="86">
        <f ca="1">INDIRECT(""&amp;$D$2&amp;"!Q34")</f>
        <v>0</v>
      </c>
      <c r="AH24" s="86">
        <f ca="1">INDIRECT(""&amp;$D$2&amp;"!R34")</f>
        <v>0</v>
      </c>
      <c r="AI24" s="86">
        <f ca="1">INDIRECT(""&amp;$D$2&amp;"!S34")</f>
        <v>0</v>
      </c>
      <c r="AJ24" s="86">
        <f ca="1">INDIRECT(""&amp;$D$2&amp;"!T34")</f>
        <v>0</v>
      </c>
      <c r="AK24" s="86">
        <f ca="1">INDIRECT(""&amp;$D$2&amp;"!U34")</f>
        <v>0</v>
      </c>
      <c r="AL24" s="86" t="e">
        <f ca="1">INDIRECT(""&amp;$D$2&amp;"!V34")</f>
        <v>#NUM!</v>
      </c>
      <c r="AM24" s="86">
        <f ca="1">INDIRECT(""&amp;$D$2&amp;"!W34")</f>
        <v>45717</v>
      </c>
      <c r="AN24" s="86">
        <f ca="1">INDIRECT(""&amp;$D$2&amp;"!X34")</f>
        <v>31</v>
      </c>
      <c r="AO24" s="86">
        <f ca="1">INDIRECT(""&amp;$D$2&amp;"!Y34")</f>
        <v>-45685</v>
      </c>
      <c r="AP24" s="86">
        <f ca="1">INDIRECT(""&amp;$D$2&amp;"!Z34")</f>
        <v>0</v>
      </c>
      <c r="AQ24" s="86">
        <f ca="1">INDIRECT(""&amp;$D$2&amp;"!AA34")</f>
        <v>1</v>
      </c>
      <c r="AR24" s="86">
        <f ca="1">INDIRECT(""&amp;$D$2&amp;"!AB34")</f>
        <v>0</v>
      </c>
      <c r="AS24" s="86">
        <f ca="1">INDIRECT(""&amp;$D$2&amp;"!AC34")</f>
        <v>0</v>
      </c>
      <c r="AT24" s="86">
        <f ca="1">INDIRECT(""&amp;$D$2&amp;"!AD34")</f>
        <v>0</v>
      </c>
      <c r="AU24" s="86" t="str">
        <f ca="1">INDIRECT(""&amp;$D$2&amp;"!AE34")</f>
        <v/>
      </c>
      <c r="AV24" s="86" t="str">
        <f ca="1">INDIRECT(""&amp;$D$2&amp;"!AF34")</f>
        <v/>
      </c>
      <c r="AW24" s="86" t="str">
        <f ca="1">INDIRECT(""&amp;$D$2&amp;"!AG34")</f>
        <v/>
      </c>
      <c r="AX24" s="110"/>
      <c r="AY24" s="110"/>
      <c r="AZ24" s="110"/>
      <c r="BA24" s="110"/>
      <c r="BB24" s="110"/>
      <c r="BC24" s="110"/>
      <c r="BD24" s="110"/>
      <c r="BE24" s="110"/>
      <c r="BF24" s="110"/>
      <c r="BG24" s="110"/>
      <c r="BH24" s="110"/>
      <c r="BI24" s="110"/>
      <c r="BJ24" s="110"/>
      <c r="BK24" s="110"/>
      <c r="BL24" s="110"/>
      <c r="BM24" s="110"/>
      <c r="BN24" s="110"/>
      <c r="BO24" s="110"/>
      <c r="BP24" s="110"/>
      <c r="BQ24" s="110"/>
      <c r="BR24" s="110"/>
      <c r="BS24" s="110"/>
      <c r="BT24" s="110"/>
      <c r="BU24" s="110"/>
      <c r="BV24" s="110"/>
      <c r="BW24" s="110"/>
      <c r="BX24" s="110"/>
      <c r="BY24" s="110"/>
      <c r="BZ24" s="110"/>
      <c r="CA24" s="110"/>
      <c r="CB24" s="110"/>
      <c r="CC24" s="110"/>
      <c r="CD24" s="89" t="str">
        <f ca="1">INDIRECT(""&amp;$E$2&amp;"!B34")&amp;""</f>
        <v/>
      </c>
      <c r="CE24" s="89" t="str">
        <f ca="1">INDIRECT(""&amp;$E$2&amp;"!C34")&amp;""</f>
        <v/>
      </c>
      <c r="CF24" s="89">
        <f ca="1">INDIRECT(""&amp;$E$2&amp;"!E34")</f>
        <v>0</v>
      </c>
      <c r="CG24" s="89">
        <f ca="1">INDIRECT(""&amp;$E$2&amp;"!F34")</f>
        <v>0</v>
      </c>
      <c r="CH24" s="89" t="str">
        <f ca="1">INDIRECT(""&amp;$E$2&amp;"!G34")&amp;""</f>
        <v/>
      </c>
      <c r="CI24" s="89" t="str">
        <f ca="1">INDIRECT(""&amp;$E$2&amp;"!H34")&amp;""</f>
        <v/>
      </c>
      <c r="CJ24" s="89">
        <f ca="1">INDIRECT(""&amp;$E$2&amp;"!I34")</f>
        <v>0</v>
      </c>
      <c r="CK24" s="89" t="str">
        <f ca="1">INDIRECT(""&amp;$E$2&amp;"!J34")&amp;""</f>
        <v/>
      </c>
      <c r="CL24" s="89" t="str">
        <f ca="1">INDIRECT(""&amp;$E$2&amp;"!K34")&amp;""</f>
        <v/>
      </c>
      <c r="CM24" s="89" t="str">
        <f ca="1">INDIRECT(""&amp;$E$2&amp;"!L34")&amp;""</f>
        <v/>
      </c>
      <c r="CN24" s="89">
        <f ca="1">INDIRECT(""&amp;$E$2&amp;"!M34")</f>
        <v>0</v>
      </c>
      <c r="CO24" s="89">
        <f ca="1">INDIRECT(""&amp;$E$2&amp;"!N34")</f>
        <v>0</v>
      </c>
      <c r="CP24" s="89">
        <f ca="1">INDIRECT(""&amp;$E$2&amp;"!O34")</f>
        <v>0</v>
      </c>
      <c r="CQ24" s="90" t="str">
        <f ca="1">INDIRECT(""&amp;$E$2&amp;"!P34")&amp;""</f>
        <v/>
      </c>
      <c r="CR24" s="92" t="str">
        <f ca="1">INDIRECT("'"&amp;$F$2&amp;"'!B34")&amp;""</f>
        <v/>
      </c>
      <c r="CS24" s="92" t="str">
        <f ca="1">INDIRECT("'"&amp;$F$2&amp;"'!C34")&amp;""</f>
        <v/>
      </c>
      <c r="CT24" s="92">
        <f ca="1">INDIRECT("'"&amp;$F$2&amp;"'!D34")</f>
        <v>0</v>
      </c>
      <c r="CU24" s="92" t="str">
        <f ca="1">INDIRECT("'"&amp;$F$2&amp;"'!E34")&amp;""</f>
        <v/>
      </c>
      <c r="CV24" s="92" t="str">
        <f ca="1">INDIRECT("'"&amp;$F$2&amp;"'!F34")&amp;""</f>
        <v/>
      </c>
      <c r="CW24" s="92" t="str">
        <f ca="1">INDIRECT("'"&amp;$F$2&amp;"'!G34")&amp;""</f>
        <v/>
      </c>
      <c r="CX24" s="92" t="str">
        <f ca="1">INDIRECT("'"&amp;$F$2&amp;"'!H34")&amp;""</f>
        <v/>
      </c>
      <c r="CY24" s="92" t="str">
        <f ca="1">INDIRECT("'"&amp;$F$2&amp;"'!I34")&amp;""</f>
        <v/>
      </c>
      <c r="CZ24" s="91" t="str">
        <f ca="1">INDIRECT("'"&amp;$G$2&amp;"'!B34")&amp;""</f>
        <v/>
      </c>
      <c r="DA24" s="84" t="str">
        <f ca="1">INDIRECT("'"&amp;$G$2&amp;"'!C34")&amp;""</f>
        <v/>
      </c>
      <c r="DB24" s="84">
        <f ca="1">INDIRECT("'"&amp;$G$2&amp;"'!D34")</f>
        <v>0</v>
      </c>
      <c r="DC24" s="84" t="str">
        <f ca="1">INDIRECT("'"&amp;$G$2&amp;"'!E34")&amp;""</f>
        <v/>
      </c>
      <c r="DD24" s="84" t="str">
        <f ca="1">INDIRECT("'"&amp;$G$2&amp;"'!H34")&amp;""</f>
        <v/>
      </c>
      <c r="DE24" s="84" t="str">
        <f ca="1">INDIRECT("'"&amp;$G$2&amp;"'!I34")&amp;""</f>
        <v/>
      </c>
      <c r="DF24" s="84">
        <f ca="1">INDIRECT("'"&amp;$G$2&amp;"'!J34")</f>
        <v>0</v>
      </c>
      <c r="DG24" s="84">
        <f ca="1">INDIRECT("'"&amp;$G$2&amp;"'!K34")</f>
        <v>0</v>
      </c>
      <c r="DH24" s="84">
        <f ca="1">INDIRECT("'"&amp;$G$2&amp;"'!L34")</f>
        <v>0</v>
      </c>
      <c r="DI24" s="84" t="str">
        <f ca="1">INDIRECT("'"&amp;$G$2&amp;"'!M34")&amp;""</f>
        <v/>
      </c>
      <c r="DJ24" s="83" t="str">
        <f ca="1">INDIRECT("'"&amp;$H$2&amp;"'!B46")&amp;""</f>
        <v/>
      </c>
      <c r="DK24" s="83" t="str">
        <f ca="1">INDIRECT("'"&amp;$H$2&amp;"'!C46")&amp;""</f>
        <v/>
      </c>
      <c r="DL24" s="83" t="str">
        <f ca="1">INDIRECT("'"&amp;$H$2&amp;"'!D46")&amp;""</f>
        <v/>
      </c>
      <c r="DM24" s="83" t="str">
        <f ca="1">INDIRECT("'"&amp;$H$2&amp;"'!E46")&amp;""</f>
        <v/>
      </c>
      <c r="DN24" s="83" t="str">
        <f ca="1">INDIRECT("'"&amp;$H$2&amp;"'!F46")&amp;""</f>
        <v/>
      </c>
      <c r="DO24" s="83">
        <f ca="1">INDIRECT("'"&amp;$H$2&amp;"'!G46")</f>
        <v>0</v>
      </c>
      <c r="DP24" s="83">
        <f ca="1">INDIRECT("'"&amp;$H$2&amp;"'!H46")</f>
        <v>0</v>
      </c>
      <c r="DQ24" s="83" t="str">
        <f ca="1">INDIRECT("'"&amp;$H$2&amp;"'!I46")&amp;""</f>
        <v/>
      </c>
      <c r="DR24" s="83">
        <f ca="1">INDIRECT("'"&amp;$H$2&amp;"'!J46")</f>
        <v>0</v>
      </c>
      <c r="DS24" s="83">
        <f ca="1">INDIRECT("'"&amp;$H$2&amp;"'!K46")</f>
        <v>0</v>
      </c>
      <c r="DT24" s="83" t="str">
        <f ca="1">INDIRECT("'"&amp;$H$2&amp;"'!L46")&amp;""</f>
        <v/>
      </c>
      <c r="DU24" s="83" t="str">
        <f ca="1">INDIRECT("'"&amp;$H$2&amp;"'!M46")&amp;""</f>
        <v>0</v>
      </c>
      <c r="DV24" s="80" t="str">
        <f ca="1">INDIRECT("'"&amp;$I$2&amp;"'!B44")&amp;""</f>
        <v/>
      </c>
      <c r="DW24" s="80" t="str">
        <f ca="1">INDIRECT("'"&amp;$I$2&amp;"'!C44")&amp;""</f>
        <v/>
      </c>
      <c r="DX24" s="80" t="str">
        <f ca="1">INDIRECT("'"&amp;$I$2&amp;"'!D44")&amp;""</f>
        <v/>
      </c>
      <c r="DY24" s="80">
        <f ca="1">INDIRECT("'"&amp;$I$2&amp;"'!E44")</f>
        <v>0</v>
      </c>
      <c r="DZ24" s="80">
        <f ca="1">INDIRECT("'"&amp;$I$2&amp;"'!F44")</f>
        <v>0</v>
      </c>
      <c r="EA24" s="80">
        <f ca="1">INDIRECT("'"&amp;$I$2&amp;"'!G44")</f>
        <v>0</v>
      </c>
      <c r="EB24" s="80">
        <f ca="1">INDIRECT("'"&amp;$I$2&amp;"'!H44")</f>
        <v>0</v>
      </c>
      <c r="EC24" s="80" t="str">
        <f ca="1">INDIRECT("'"&amp;$I$2&amp;"'!I44")&amp;""</f>
        <v/>
      </c>
      <c r="ED24" s="80">
        <f ca="1">INDIRECT("'"&amp;$I$2&amp;"'!J44")</f>
        <v>0</v>
      </c>
      <c r="EE24" s="80">
        <f ca="1">INDIRECT("'"&amp;$I$2&amp;"'!K44")</f>
        <v>0</v>
      </c>
      <c r="EF24" s="80" t="str">
        <f ca="1">INDIRECT("'"&amp;$I$2&amp;"'!L44")&amp;""</f>
        <v/>
      </c>
      <c r="EG24" s="80" t="str">
        <f ca="1">INDIRECT("'"&amp;$I$2&amp;"'!M44")&amp;""</f>
        <v>0</v>
      </c>
    </row>
    <row r="25" spans="1:137">
      <c r="A25" s="115">
        <f t="shared" si="5"/>
        <v>0</v>
      </c>
      <c r="B25" s="19" t="str">
        <f t="shared" si="6"/>
        <v/>
      </c>
      <c r="C25" s="19" t="e">
        <f t="shared" si="7"/>
        <v>#VALUE!</v>
      </c>
      <c r="D25" s="110"/>
      <c r="E25" s="110"/>
      <c r="F25" s="110"/>
      <c r="G25" s="110"/>
      <c r="H25" s="110"/>
      <c r="I25" s="110"/>
      <c r="J25" s="110"/>
      <c r="K25" s="110"/>
      <c r="L25" s="76" t="str">
        <f t="shared" ca="1" si="0"/>
        <v/>
      </c>
      <c r="M25" s="76" t="str">
        <f t="shared" ca="1" si="1"/>
        <v/>
      </c>
      <c r="N25" s="76" t="str">
        <f t="shared" ca="1" si="2"/>
        <v/>
      </c>
      <c r="O25" s="76" t="str">
        <f t="shared" ca="1" si="3"/>
        <v/>
      </c>
      <c r="P25" s="85">
        <f t="shared" ca="1" si="4"/>
        <v>0</v>
      </c>
      <c r="Q25" s="86" t="str">
        <f ca="1">INDIRECT(""&amp;$D$2&amp;"!A35")&amp;""</f>
        <v>24</v>
      </c>
      <c r="R25" s="86" t="str">
        <f ca="1">INDIRECT(""&amp;$D$2&amp;"!B35")&amp;""</f>
        <v/>
      </c>
      <c r="S25" s="86" t="str">
        <f ca="1">INDIRECT(""&amp;$D$2&amp;"!C35")</f>
        <v/>
      </c>
      <c r="T25" s="86" t="str">
        <f ca="1">INDIRECT(""&amp;$D$2&amp;"!D35")&amp;""</f>
        <v/>
      </c>
      <c r="U25" s="86" t="str">
        <f ca="1">INDIRECT(""&amp;$D$2&amp;"!E35")</f>
        <v>正しい登録Noを入力してください。</v>
      </c>
      <c r="V25" s="86">
        <f ca="1">INDIRECT(""&amp;$D$2&amp;"!F35")</f>
        <v>0</v>
      </c>
      <c r="W25" s="86" t="str">
        <f ca="1">INDIRECT(""&amp;$D$2&amp;"!G35")&amp;""</f>
        <v/>
      </c>
      <c r="X25" s="86">
        <f ca="1">INDIRECT(""&amp;$D$2&amp;"!H35")</f>
        <v>0</v>
      </c>
      <c r="Y25" s="86" t="str">
        <f ca="1">INDIRECT(""&amp;$D$2&amp;"!I35")&amp;""</f>
        <v/>
      </c>
      <c r="Z25" s="86" t="str">
        <f ca="1">INDIRECT(""&amp;$D$2&amp;"!J35")&amp;""</f>
        <v/>
      </c>
      <c r="AA25" s="86" t="str">
        <f ca="1">INDIRECT(""&amp;$D$2&amp;"!K35")&amp;""</f>
        <v>0</v>
      </c>
      <c r="AB25" s="86" t="str">
        <f ca="1">INDIRECT(""&amp;$D$2&amp;"!L35")&amp;""</f>
        <v/>
      </c>
      <c r="AC25" s="86" t="str">
        <f ca="1">INDIRECT(""&amp;$D$2&amp;"!M35")&amp;""</f>
        <v/>
      </c>
      <c r="AD25" s="86" t="str">
        <f ca="1">INDIRECT(""&amp;$D$2&amp;"!N35")&amp;""</f>
        <v>0</v>
      </c>
      <c r="AE25" s="86">
        <f ca="1">INDIRECT(""&amp;$D$2&amp;"!O35")</f>
        <v>0</v>
      </c>
      <c r="AF25" s="86">
        <f ca="1">INDIRECT(""&amp;$D$2&amp;"!P35")</f>
        <v>0</v>
      </c>
      <c r="AG25" s="86">
        <f ca="1">INDIRECT(""&amp;$D$2&amp;"!Q35")</f>
        <v>0</v>
      </c>
      <c r="AH25" s="86">
        <f ca="1">INDIRECT(""&amp;$D$2&amp;"!R35")</f>
        <v>0</v>
      </c>
      <c r="AI25" s="86">
        <f ca="1">INDIRECT(""&amp;$D$2&amp;"!S35")</f>
        <v>0</v>
      </c>
      <c r="AJ25" s="86">
        <f ca="1">INDIRECT(""&amp;$D$2&amp;"!T35")</f>
        <v>0</v>
      </c>
      <c r="AK25" s="86">
        <f ca="1">INDIRECT(""&amp;$D$2&amp;"!U35")</f>
        <v>0</v>
      </c>
      <c r="AL25" s="86" t="e">
        <f ca="1">INDIRECT(""&amp;$D$2&amp;"!V35")</f>
        <v>#NUM!</v>
      </c>
      <c r="AM25" s="86">
        <f ca="1">INDIRECT(""&amp;$D$2&amp;"!W35")</f>
        <v>45717</v>
      </c>
      <c r="AN25" s="86">
        <f ca="1">INDIRECT(""&amp;$D$2&amp;"!X35")</f>
        <v>31</v>
      </c>
      <c r="AO25" s="86">
        <f ca="1">INDIRECT(""&amp;$D$2&amp;"!Y35")</f>
        <v>-45685</v>
      </c>
      <c r="AP25" s="86">
        <f ca="1">INDIRECT(""&amp;$D$2&amp;"!Z35")</f>
        <v>0</v>
      </c>
      <c r="AQ25" s="86">
        <f ca="1">INDIRECT(""&amp;$D$2&amp;"!AA35")</f>
        <v>1</v>
      </c>
      <c r="AR25" s="86">
        <f ca="1">INDIRECT(""&amp;$D$2&amp;"!AB35")</f>
        <v>0</v>
      </c>
      <c r="AS25" s="86">
        <f ca="1">INDIRECT(""&amp;$D$2&amp;"!AC35")</f>
        <v>0</v>
      </c>
      <c r="AT25" s="86">
        <f ca="1">INDIRECT(""&amp;$D$2&amp;"!AD35")</f>
        <v>0</v>
      </c>
      <c r="AU25" s="86" t="str">
        <f ca="1">INDIRECT(""&amp;$D$2&amp;"!AE35")</f>
        <v/>
      </c>
      <c r="AV25" s="86" t="str">
        <f ca="1">INDIRECT(""&amp;$D$2&amp;"!AF35")</f>
        <v/>
      </c>
      <c r="AW25" s="86" t="str">
        <f ca="1">INDIRECT(""&amp;$D$2&amp;"!AG35")</f>
        <v/>
      </c>
      <c r="AX25" s="110"/>
      <c r="AY25" s="110"/>
      <c r="AZ25" s="110"/>
      <c r="BA25" s="110"/>
      <c r="BB25" s="110"/>
      <c r="BC25" s="110"/>
      <c r="BD25" s="110"/>
      <c r="BE25" s="110"/>
      <c r="BF25" s="110"/>
      <c r="BG25" s="110"/>
      <c r="BH25" s="110"/>
      <c r="BI25" s="110"/>
      <c r="BJ25" s="110"/>
      <c r="BK25" s="110"/>
      <c r="BL25" s="110"/>
      <c r="BM25" s="110"/>
      <c r="BN25" s="110"/>
      <c r="BO25" s="110"/>
      <c r="BP25" s="110"/>
      <c r="BQ25" s="110"/>
      <c r="BR25" s="110"/>
      <c r="BS25" s="110"/>
      <c r="BT25" s="110"/>
      <c r="BU25" s="110"/>
      <c r="BV25" s="110"/>
      <c r="BW25" s="110"/>
      <c r="BX25" s="110"/>
      <c r="BY25" s="110"/>
      <c r="BZ25" s="110"/>
      <c r="CA25" s="110"/>
      <c r="CB25" s="110"/>
      <c r="CC25" s="110"/>
      <c r="CD25" s="89" t="str">
        <f ca="1">INDIRECT(""&amp;$E$2&amp;"!B35")&amp;""</f>
        <v/>
      </c>
      <c r="CE25" s="89" t="str">
        <f ca="1">INDIRECT(""&amp;$E$2&amp;"!C35")&amp;""</f>
        <v/>
      </c>
      <c r="CF25" s="89">
        <f ca="1">INDIRECT(""&amp;$E$2&amp;"!E35")</f>
        <v>0</v>
      </c>
      <c r="CG25" s="89">
        <f ca="1">INDIRECT(""&amp;$E$2&amp;"!F35")</f>
        <v>0</v>
      </c>
      <c r="CH25" s="89" t="str">
        <f ca="1">INDIRECT(""&amp;$E$2&amp;"!G35")&amp;""</f>
        <v/>
      </c>
      <c r="CI25" s="89" t="str">
        <f ca="1">INDIRECT(""&amp;$E$2&amp;"!H35")&amp;""</f>
        <v/>
      </c>
      <c r="CJ25" s="89">
        <f ca="1">INDIRECT(""&amp;$E$2&amp;"!I35")</f>
        <v>0</v>
      </c>
      <c r="CK25" s="89" t="str">
        <f ca="1">INDIRECT(""&amp;$E$2&amp;"!J35")&amp;""</f>
        <v/>
      </c>
      <c r="CL25" s="89" t="str">
        <f ca="1">INDIRECT(""&amp;$E$2&amp;"!K35")&amp;""</f>
        <v/>
      </c>
      <c r="CM25" s="89" t="str">
        <f ca="1">INDIRECT(""&amp;$E$2&amp;"!L35")&amp;""</f>
        <v/>
      </c>
      <c r="CN25" s="89">
        <f ca="1">INDIRECT(""&amp;$E$2&amp;"!M35")</f>
        <v>0</v>
      </c>
      <c r="CO25" s="89">
        <f ca="1">INDIRECT(""&amp;$E$2&amp;"!N35")</f>
        <v>0</v>
      </c>
      <c r="CP25" s="89">
        <f ca="1">INDIRECT(""&amp;$E$2&amp;"!O35")</f>
        <v>0</v>
      </c>
      <c r="CQ25" s="90" t="str">
        <f ca="1">INDIRECT(""&amp;$E$2&amp;"!P35")&amp;""</f>
        <v/>
      </c>
      <c r="CR25" s="92" t="str">
        <f ca="1">INDIRECT("'"&amp;$F$2&amp;"'!B35")&amp;""</f>
        <v/>
      </c>
      <c r="CS25" s="92" t="str">
        <f ca="1">INDIRECT("'"&amp;$F$2&amp;"'!C35")&amp;""</f>
        <v/>
      </c>
      <c r="CT25" s="92">
        <f ca="1">INDIRECT("'"&amp;$F$2&amp;"'!D35")</f>
        <v>0</v>
      </c>
      <c r="CU25" s="92" t="str">
        <f ca="1">INDIRECT("'"&amp;$F$2&amp;"'!E35")&amp;""</f>
        <v/>
      </c>
      <c r="CV25" s="92" t="str">
        <f ca="1">INDIRECT("'"&amp;$F$2&amp;"'!F35")&amp;""</f>
        <v/>
      </c>
      <c r="CW25" s="92" t="str">
        <f ca="1">INDIRECT("'"&amp;$F$2&amp;"'!G35")&amp;""</f>
        <v/>
      </c>
      <c r="CX25" s="92" t="str">
        <f ca="1">INDIRECT("'"&amp;$F$2&amp;"'!H35")&amp;""</f>
        <v/>
      </c>
      <c r="CY25" s="92" t="str">
        <f ca="1">INDIRECT("'"&amp;$F$2&amp;"'!I35")&amp;""</f>
        <v/>
      </c>
      <c r="CZ25" s="91" t="str">
        <f ca="1">INDIRECT("'"&amp;$G$2&amp;"'!B35")&amp;""</f>
        <v/>
      </c>
      <c r="DA25" s="84" t="str">
        <f ca="1">INDIRECT("'"&amp;$G$2&amp;"'!C35")&amp;""</f>
        <v/>
      </c>
      <c r="DB25" s="84">
        <f ca="1">INDIRECT("'"&amp;$G$2&amp;"'!D35")</f>
        <v>0</v>
      </c>
      <c r="DC25" s="84" t="str">
        <f ca="1">INDIRECT("'"&amp;$G$2&amp;"'!E35")&amp;""</f>
        <v/>
      </c>
      <c r="DD25" s="84" t="str">
        <f ca="1">INDIRECT("'"&amp;$G$2&amp;"'!H35")&amp;""</f>
        <v/>
      </c>
      <c r="DE25" s="84" t="str">
        <f ca="1">INDIRECT("'"&amp;$G$2&amp;"'!I35")&amp;""</f>
        <v/>
      </c>
      <c r="DF25" s="84">
        <f ca="1">INDIRECT("'"&amp;$G$2&amp;"'!J35")</f>
        <v>0</v>
      </c>
      <c r="DG25" s="84">
        <f ca="1">INDIRECT("'"&amp;$G$2&amp;"'!K35")</f>
        <v>0</v>
      </c>
      <c r="DH25" s="84">
        <f ca="1">INDIRECT("'"&amp;$G$2&amp;"'!L35")</f>
        <v>0</v>
      </c>
      <c r="DI25" s="84" t="str">
        <f ca="1">INDIRECT("'"&amp;$G$2&amp;"'!M35")&amp;""</f>
        <v/>
      </c>
      <c r="DJ25" s="83" t="str">
        <f ca="1">INDIRECT("'"&amp;$H$2&amp;"'!B47")&amp;""</f>
        <v/>
      </c>
      <c r="DK25" s="83" t="str">
        <f ca="1">INDIRECT("'"&amp;$H$2&amp;"'!C47")&amp;""</f>
        <v/>
      </c>
      <c r="DL25" s="83" t="str">
        <f ca="1">INDIRECT("'"&amp;$H$2&amp;"'!D47")&amp;""</f>
        <v/>
      </c>
      <c r="DM25" s="83" t="str">
        <f ca="1">INDIRECT("'"&amp;$H$2&amp;"'!E47")&amp;""</f>
        <v/>
      </c>
      <c r="DN25" s="83" t="str">
        <f ca="1">INDIRECT("'"&amp;$H$2&amp;"'!F47")&amp;""</f>
        <v/>
      </c>
      <c r="DO25" s="83">
        <f ca="1">INDIRECT("'"&amp;$H$2&amp;"'!G47")</f>
        <v>0</v>
      </c>
      <c r="DP25" s="83">
        <f ca="1">INDIRECT("'"&amp;$H$2&amp;"'!H47")</f>
        <v>0</v>
      </c>
      <c r="DQ25" s="83" t="str">
        <f ca="1">INDIRECT("'"&amp;$H$2&amp;"'!I47")&amp;""</f>
        <v/>
      </c>
      <c r="DR25" s="83">
        <f ca="1">INDIRECT("'"&amp;$H$2&amp;"'!J47")</f>
        <v>0</v>
      </c>
      <c r="DS25" s="83">
        <f ca="1">INDIRECT("'"&amp;$H$2&amp;"'!K47")</f>
        <v>0</v>
      </c>
      <c r="DT25" s="83" t="str">
        <f ca="1">INDIRECT("'"&amp;$H$2&amp;"'!L47")&amp;""</f>
        <v/>
      </c>
      <c r="DU25" s="83" t="str">
        <f ca="1">INDIRECT("'"&amp;$H$2&amp;"'!M47")&amp;""</f>
        <v>0</v>
      </c>
      <c r="DV25" s="80" t="str">
        <f ca="1">INDIRECT("'"&amp;$I$2&amp;"'!B45")&amp;""</f>
        <v/>
      </c>
      <c r="DW25" s="80" t="str">
        <f ca="1">INDIRECT("'"&amp;$I$2&amp;"'!C45")&amp;""</f>
        <v/>
      </c>
      <c r="DX25" s="80" t="str">
        <f ca="1">INDIRECT("'"&amp;$I$2&amp;"'!D45")&amp;""</f>
        <v/>
      </c>
      <c r="DY25" s="80">
        <f ca="1">INDIRECT("'"&amp;$I$2&amp;"'!E45")</f>
        <v>0</v>
      </c>
      <c r="DZ25" s="80">
        <f ca="1">INDIRECT("'"&amp;$I$2&amp;"'!F45")</f>
        <v>0</v>
      </c>
      <c r="EA25" s="80">
        <f ca="1">INDIRECT("'"&amp;$I$2&amp;"'!G45")</f>
        <v>0</v>
      </c>
      <c r="EB25" s="80">
        <f ca="1">INDIRECT("'"&amp;$I$2&amp;"'!H45")</f>
        <v>0</v>
      </c>
      <c r="EC25" s="80" t="str">
        <f ca="1">INDIRECT("'"&amp;$I$2&amp;"'!I45")&amp;""</f>
        <v/>
      </c>
      <c r="ED25" s="80">
        <f ca="1">INDIRECT("'"&amp;$I$2&amp;"'!J45")</f>
        <v>0</v>
      </c>
      <c r="EE25" s="80">
        <f ca="1">INDIRECT("'"&amp;$I$2&amp;"'!K45")</f>
        <v>0</v>
      </c>
      <c r="EF25" s="80" t="str">
        <f ca="1">INDIRECT("'"&amp;$I$2&amp;"'!L45")&amp;""</f>
        <v/>
      </c>
      <c r="EG25" s="80" t="str">
        <f ca="1">INDIRECT("'"&amp;$I$2&amp;"'!M45")&amp;""</f>
        <v>0</v>
      </c>
    </row>
    <row r="26" spans="1:137">
      <c r="A26" s="115">
        <f t="shared" si="5"/>
        <v>0</v>
      </c>
      <c r="B26" s="19" t="str">
        <f t="shared" si="6"/>
        <v/>
      </c>
      <c r="C26" s="19" t="e">
        <f t="shared" si="7"/>
        <v>#VALUE!</v>
      </c>
      <c r="D26" s="110"/>
      <c r="E26" s="110"/>
      <c r="F26" s="110"/>
      <c r="G26" s="110"/>
      <c r="H26" s="110"/>
      <c r="I26" s="110"/>
      <c r="J26" s="110"/>
      <c r="K26" s="110"/>
      <c r="L26" s="76" t="str">
        <f t="shared" ca="1" si="0"/>
        <v/>
      </c>
      <c r="M26" s="76" t="str">
        <f t="shared" ca="1" si="1"/>
        <v/>
      </c>
      <c r="N26" s="76" t="str">
        <f t="shared" ca="1" si="2"/>
        <v/>
      </c>
      <c r="O26" s="76" t="str">
        <f t="shared" ca="1" si="3"/>
        <v/>
      </c>
      <c r="P26" s="85">
        <f t="shared" ca="1" si="4"/>
        <v>0</v>
      </c>
      <c r="Q26" s="86" t="str">
        <f ca="1">INDIRECT(""&amp;$D$2&amp;"!A36")&amp;""</f>
        <v>25</v>
      </c>
      <c r="R26" s="86" t="str">
        <f ca="1">INDIRECT(""&amp;$D$2&amp;"!B36")&amp;""</f>
        <v/>
      </c>
      <c r="S26" s="86" t="str">
        <f ca="1">INDIRECT(""&amp;$D$2&amp;"!C36")</f>
        <v/>
      </c>
      <c r="T26" s="86" t="str">
        <f ca="1">INDIRECT(""&amp;$D$2&amp;"!D36")&amp;""</f>
        <v/>
      </c>
      <c r="U26" s="86" t="str">
        <f ca="1">INDIRECT(""&amp;$D$2&amp;"!E36")</f>
        <v>正しい登録Noを入力してください。</v>
      </c>
      <c r="V26" s="86">
        <f ca="1">INDIRECT(""&amp;$D$2&amp;"!F36")</f>
        <v>0</v>
      </c>
      <c r="W26" s="86" t="str">
        <f ca="1">INDIRECT(""&amp;$D$2&amp;"!G36")&amp;""</f>
        <v/>
      </c>
      <c r="X26" s="86">
        <f ca="1">INDIRECT(""&amp;$D$2&amp;"!H36")</f>
        <v>0</v>
      </c>
      <c r="Y26" s="86" t="str">
        <f ca="1">INDIRECT(""&amp;$D$2&amp;"!I36")&amp;""</f>
        <v/>
      </c>
      <c r="Z26" s="86" t="str">
        <f ca="1">INDIRECT(""&amp;$D$2&amp;"!J36")&amp;""</f>
        <v/>
      </c>
      <c r="AA26" s="86" t="str">
        <f ca="1">INDIRECT(""&amp;$D$2&amp;"!K36")&amp;""</f>
        <v>0</v>
      </c>
      <c r="AB26" s="86" t="str">
        <f ca="1">INDIRECT(""&amp;$D$2&amp;"!L36")&amp;""</f>
        <v/>
      </c>
      <c r="AC26" s="86" t="str">
        <f ca="1">INDIRECT(""&amp;$D$2&amp;"!M36")&amp;""</f>
        <v/>
      </c>
      <c r="AD26" s="86" t="str">
        <f ca="1">INDIRECT(""&amp;$D$2&amp;"!N36")&amp;""</f>
        <v>0</v>
      </c>
      <c r="AE26" s="86">
        <f ca="1">INDIRECT(""&amp;$D$2&amp;"!O36")</f>
        <v>0</v>
      </c>
      <c r="AF26" s="86">
        <f ca="1">INDIRECT(""&amp;$D$2&amp;"!P36")</f>
        <v>0</v>
      </c>
      <c r="AG26" s="86">
        <f ca="1">INDIRECT(""&amp;$D$2&amp;"!Q36")</f>
        <v>0</v>
      </c>
      <c r="AH26" s="86">
        <f ca="1">INDIRECT(""&amp;$D$2&amp;"!R36")</f>
        <v>0</v>
      </c>
      <c r="AI26" s="86">
        <f ca="1">INDIRECT(""&amp;$D$2&amp;"!S36")</f>
        <v>0</v>
      </c>
      <c r="AJ26" s="86">
        <f ca="1">INDIRECT(""&amp;$D$2&amp;"!T36")</f>
        <v>0</v>
      </c>
      <c r="AK26" s="86">
        <f ca="1">INDIRECT(""&amp;$D$2&amp;"!U36")</f>
        <v>0</v>
      </c>
      <c r="AL26" s="86" t="e">
        <f ca="1">INDIRECT(""&amp;$D$2&amp;"!V36")</f>
        <v>#NUM!</v>
      </c>
      <c r="AM26" s="86">
        <f ca="1">INDIRECT(""&amp;$D$2&amp;"!W36")</f>
        <v>45717</v>
      </c>
      <c r="AN26" s="86">
        <f ca="1">INDIRECT(""&amp;$D$2&amp;"!X36")</f>
        <v>31</v>
      </c>
      <c r="AO26" s="86">
        <f ca="1">INDIRECT(""&amp;$D$2&amp;"!Y36")</f>
        <v>-45685</v>
      </c>
      <c r="AP26" s="86">
        <f ca="1">INDIRECT(""&amp;$D$2&amp;"!Z36")</f>
        <v>0</v>
      </c>
      <c r="AQ26" s="86">
        <f ca="1">INDIRECT(""&amp;$D$2&amp;"!AA36")</f>
        <v>1</v>
      </c>
      <c r="AR26" s="86">
        <f ca="1">INDIRECT(""&amp;$D$2&amp;"!AB36")</f>
        <v>0</v>
      </c>
      <c r="AS26" s="86">
        <f ca="1">INDIRECT(""&amp;$D$2&amp;"!AC36")</f>
        <v>0</v>
      </c>
      <c r="AT26" s="86">
        <f ca="1">INDIRECT(""&amp;$D$2&amp;"!AD36")</f>
        <v>0</v>
      </c>
      <c r="AU26" s="86" t="str">
        <f ca="1">INDIRECT(""&amp;$D$2&amp;"!AE36")</f>
        <v/>
      </c>
      <c r="AV26" s="86" t="str">
        <f ca="1">INDIRECT(""&amp;$D$2&amp;"!AF36")</f>
        <v/>
      </c>
      <c r="AW26" s="86" t="str">
        <f ca="1">INDIRECT(""&amp;$D$2&amp;"!AG36")</f>
        <v/>
      </c>
      <c r="AX26" s="110"/>
      <c r="AY26" s="110"/>
      <c r="AZ26" s="110"/>
      <c r="BA26" s="110"/>
      <c r="BB26" s="110"/>
      <c r="BC26" s="110"/>
      <c r="BD26" s="110"/>
      <c r="BE26" s="110"/>
      <c r="BF26" s="110"/>
      <c r="BG26" s="110"/>
      <c r="BH26" s="110"/>
      <c r="BI26" s="110"/>
      <c r="BJ26" s="110"/>
      <c r="BK26" s="110"/>
      <c r="BL26" s="110"/>
      <c r="BM26" s="110"/>
      <c r="BN26" s="110"/>
      <c r="BO26" s="110"/>
      <c r="BP26" s="110"/>
      <c r="BQ26" s="110"/>
      <c r="BR26" s="110"/>
      <c r="BS26" s="110"/>
      <c r="BT26" s="110"/>
      <c r="BU26" s="110"/>
      <c r="BV26" s="110"/>
      <c r="BW26" s="110"/>
      <c r="BX26" s="110"/>
      <c r="BY26" s="110"/>
      <c r="BZ26" s="110"/>
      <c r="CA26" s="110"/>
      <c r="CB26" s="110"/>
      <c r="CC26" s="110"/>
      <c r="CD26" s="89" t="str">
        <f ca="1">INDIRECT(""&amp;$E$2&amp;"!B36")&amp;""</f>
        <v/>
      </c>
      <c r="CE26" s="89" t="str">
        <f ca="1">INDIRECT(""&amp;$E$2&amp;"!C36")&amp;""</f>
        <v/>
      </c>
      <c r="CF26" s="89">
        <f ca="1">INDIRECT(""&amp;$E$2&amp;"!E36")</f>
        <v>0</v>
      </c>
      <c r="CG26" s="89">
        <f ca="1">INDIRECT(""&amp;$E$2&amp;"!F36")</f>
        <v>0</v>
      </c>
      <c r="CH26" s="89" t="str">
        <f ca="1">INDIRECT(""&amp;$E$2&amp;"!G36")&amp;""</f>
        <v/>
      </c>
      <c r="CI26" s="89" t="str">
        <f ca="1">INDIRECT(""&amp;$E$2&amp;"!H36")&amp;""</f>
        <v/>
      </c>
      <c r="CJ26" s="89">
        <f ca="1">INDIRECT(""&amp;$E$2&amp;"!I36")</f>
        <v>0</v>
      </c>
      <c r="CK26" s="89" t="str">
        <f ca="1">INDIRECT(""&amp;$E$2&amp;"!J36")&amp;""</f>
        <v/>
      </c>
      <c r="CL26" s="89" t="str">
        <f ca="1">INDIRECT(""&amp;$E$2&amp;"!K36")&amp;""</f>
        <v/>
      </c>
      <c r="CM26" s="89" t="str">
        <f ca="1">INDIRECT(""&amp;$E$2&amp;"!L36")&amp;""</f>
        <v/>
      </c>
      <c r="CN26" s="89">
        <f ca="1">INDIRECT(""&amp;$E$2&amp;"!M36")</f>
        <v>0</v>
      </c>
      <c r="CO26" s="89">
        <f ca="1">INDIRECT(""&amp;$E$2&amp;"!N36")</f>
        <v>0</v>
      </c>
      <c r="CP26" s="89">
        <f ca="1">INDIRECT(""&amp;$E$2&amp;"!O36")</f>
        <v>0</v>
      </c>
      <c r="CQ26" s="90" t="str">
        <f ca="1">INDIRECT(""&amp;$E$2&amp;"!P36")&amp;""</f>
        <v/>
      </c>
      <c r="CR26" s="92" t="str">
        <f ca="1">INDIRECT("'"&amp;$F$2&amp;"'!B36")&amp;""</f>
        <v/>
      </c>
      <c r="CS26" s="92" t="str">
        <f ca="1">INDIRECT("'"&amp;$F$2&amp;"'!C36")&amp;""</f>
        <v/>
      </c>
      <c r="CT26" s="92">
        <f ca="1">INDIRECT("'"&amp;$F$2&amp;"'!D36")</f>
        <v>0</v>
      </c>
      <c r="CU26" s="92" t="str">
        <f ca="1">INDIRECT("'"&amp;$F$2&amp;"'!E36")&amp;""</f>
        <v/>
      </c>
      <c r="CV26" s="92" t="str">
        <f ca="1">INDIRECT("'"&amp;$F$2&amp;"'!F36")&amp;""</f>
        <v/>
      </c>
      <c r="CW26" s="92" t="str">
        <f ca="1">INDIRECT("'"&amp;$F$2&amp;"'!G36")&amp;""</f>
        <v/>
      </c>
      <c r="CX26" s="92" t="str">
        <f ca="1">INDIRECT("'"&amp;$F$2&amp;"'!H36")&amp;""</f>
        <v/>
      </c>
      <c r="CY26" s="92" t="str">
        <f ca="1">INDIRECT("'"&amp;$F$2&amp;"'!I36")&amp;""</f>
        <v/>
      </c>
      <c r="CZ26" s="91" t="str">
        <f ca="1">INDIRECT("'"&amp;$G$2&amp;"'!B36")&amp;""</f>
        <v/>
      </c>
      <c r="DA26" s="84" t="str">
        <f ca="1">INDIRECT("'"&amp;$G$2&amp;"'!C36")&amp;""</f>
        <v/>
      </c>
      <c r="DB26" s="84">
        <f ca="1">INDIRECT("'"&amp;$G$2&amp;"'!D36")</f>
        <v>0</v>
      </c>
      <c r="DC26" s="84" t="str">
        <f ca="1">INDIRECT("'"&amp;$G$2&amp;"'!E36")&amp;""</f>
        <v/>
      </c>
      <c r="DD26" s="84" t="str">
        <f ca="1">INDIRECT("'"&amp;$G$2&amp;"'!H36")&amp;""</f>
        <v/>
      </c>
      <c r="DE26" s="84" t="str">
        <f ca="1">INDIRECT("'"&amp;$G$2&amp;"'!I36")&amp;""</f>
        <v/>
      </c>
      <c r="DF26" s="84">
        <f ca="1">INDIRECT("'"&amp;$G$2&amp;"'!J36")</f>
        <v>0</v>
      </c>
      <c r="DG26" s="84">
        <f ca="1">INDIRECT("'"&amp;$G$2&amp;"'!K36")</f>
        <v>0</v>
      </c>
      <c r="DH26" s="84">
        <f ca="1">INDIRECT("'"&amp;$G$2&amp;"'!L36")</f>
        <v>0</v>
      </c>
      <c r="DI26" s="84" t="str">
        <f ca="1">INDIRECT("'"&amp;$G$2&amp;"'!M36")&amp;""</f>
        <v/>
      </c>
      <c r="DJ26" s="83" t="str">
        <f ca="1">INDIRECT("'"&amp;$H$2&amp;"'!B48")&amp;""</f>
        <v/>
      </c>
      <c r="DK26" s="83" t="str">
        <f ca="1">INDIRECT("'"&amp;$H$2&amp;"'!C48")&amp;""</f>
        <v/>
      </c>
      <c r="DL26" s="83" t="str">
        <f ca="1">INDIRECT("'"&amp;$H$2&amp;"'!D48")&amp;""</f>
        <v/>
      </c>
      <c r="DM26" s="83" t="str">
        <f ca="1">INDIRECT("'"&amp;$H$2&amp;"'!E48")&amp;""</f>
        <v/>
      </c>
      <c r="DN26" s="83" t="str">
        <f ca="1">INDIRECT("'"&amp;$H$2&amp;"'!F48")&amp;""</f>
        <v/>
      </c>
      <c r="DO26" s="83">
        <f ca="1">INDIRECT("'"&amp;$H$2&amp;"'!G48")</f>
        <v>0</v>
      </c>
      <c r="DP26" s="83">
        <f ca="1">INDIRECT("'"&amp;$H$2&amp;"'!H48")</f>
        <v>0</v>
      </c>
      <c r="DQ26" s="83" t="str">
        <f ca="1">INDIRECT("'"&amp;$H$2&amp;"'!I48")&amp;""</f>
        <v/>
      </c>
      <c r="DR26" s="83">
        <f ca="1">INDIRECT("'"&amp;$H$2&amp;"'!J48")</f>
        <v>0</v>
      </c>
      <c r="DS26" s="83">
        <f ca="1">INDIRECT("'"&amp;$H$2&amp;"'!K48")</f>
        <v>0</v>
      </c>
      <c r="DT26" s="83" t="str">
        <f ca="1">INDIRECT("'"&amp;$H$2&amp;"'!L48")&amp;""</f>
        <v/>
      </c>
      <c r="DU26" s="83" t="str">
        <f ca="1">INDIRECT("'"&amp;$H$2&amp;"'!M48")&amp;""</f>
        <v>0</v>
      </c>
      <c r="DV26" s="80" t="str">
        <f ca="1">INDIRECT("'"&amp;$I$2&amp;"'!B46")&amp;""</f>
        <v/>
      </c>
      <c r="DW26" s="80" t="str">
        <f ca="1">INDIRECT("'"&amp;$I$2&amp;"'!C46")&amp;""</f>
        <v/>
      </c>
      <c r="DX26" s="80" t="str">
        <f ca="1">INDIRECT("'"&amp;$I$2&amp;"'!D46")&amp;""</f>
        <v/>
      </c>
      <c r="DY26" s="80">
        <f ca="1">INDIRECT("'"&amp;$I$2&amp;"'!E46")</f>
        <v>0</v>
      </c>
      <c r="DZ26" s="80">
        <f ca="1">INDIRECT("'"&amp;$I$2&amp;"'!F46")</f>
        <v>0</v>
      </c>
      <c r="EA26" s="80">
        <f ca="1">INDIRECT("'"&amp;$I$2&amp;"'!G46")</f>
        <v>0</v>
      </c>
      <c r="EB26" s="80">
        <f ca="1">INDIRECT("'"&amp;$I$2&amp;"'!H46")</f>
        <v>0</v>
      </c>
      <c r="EC26" s="80" t="str">
        <f ca="1">INDIRECT("'"&amp;$I$2&amp;"'!I46")&amp;""</f>
        <v/>
      </c>
      <c r="ED26" s="80">
        <f ca="1">INDIRECT("'"&amp;$I$2&amp;"'!J46")</f>
        <v>0</v>
      </c>
      <c r="EE26" s="80">
        <f ca="1">INDIRECT("'"&amp;$I$2&amp;"'!K46")</f>
        <v>0</v>
      </c>
      <c r="EF26" s="80" t="str">
        <f ca="1">INDIRECT("'"&amp;$I$2&amp;"'!L46")&amp;""</f>
        <v/>
      </c>
      <c r="EG26" s="80" t="str">
        <f ca="1">INDIRECT("'"&amp;$I$2&amp;"'!M46")&amp;""</f>
        <v>0</v>
      </c>
    </row>
    <row r="27" spans="1:137">
      <c r="A27" s="115">
        <f t="shared" si="5"/>
        <v>0</v>
      </c>
      <c r="B27" s="19" t="str">
        <f t="shared" si="6"/>
        <v/>
      </c>
      <c r="C27" s="19" t="e">
        <f t="shared" si="7"/>
        <v>#VALUE!</v>
      </c>
      <c r="D27" s="110"/>
      <c r="E27" s="110"/>
      <c r="F27" s="110"/>
      <c r="G27" s="110"/>
      <c r="H27" s="110"/>
      <c r="I27" s="110"/>
      <c r="J27" s="110"/>
      <c r="K27" s="110"/>
      <c r="L27" s="76" t="str">
        <f t="shared" ca="1" si="0"/>
        <v/>
      </c>
      <c r="M27" s="76" t="str">
        <f t="shared" ca="1" si="1"/>
        <v/>
      </c>
      <c r="N27" s="76" t="str">
        <f t="shared" ca="1" si="2"/>
        <v/>
      </c>
      <c r="O27" s="76" t="str">
        <f t="shared" ca="1" si="3"/>
        <v/>
      </c>
      <c r="P27" s="85">
        <f t="shared" ca="1" si="4"/>
        <v>0</v>
      </c>
      <c r="Q27" s="86" t="str">
        <f ca="1">INDIRECT(""&amp;$D$2&amp;"!A37")&amp;""</f>
        <v>26</v>
      </c>
      <c r="R27" s="86" t="str">
        <f ca="1">INDIRECT(""&amp;$D$2&amp;"!B37")&amp;""</f>
        <v/>
      </c>
      <c r="S27" s="86" t="str">
        <f ca="1">INDIRECT(""&amp;$D$2&amp;"!C37")</f>
        <v/>
      </c>
      <c r="T27" s="86" t="str">
        <f ca="1">INDIRECT(""&amp;$D$2&amp;"!D37")&amp;""</f>
        <v/>
      </c>
      <c r="U27" s="86" t="str">
        <f ca="1">INDIRECT(""&amp;$D$2&amp;"!E37")</f>
        <v>正しい登録Noを入力してください。</v>
      </c>
      <c r="V27" s="86">
        <f ca="1">INDIRECT(""&amp;$D$2&amp;"!F37")</f>
        <v>0</v>
      </c>
      <c r="W27" s="86" t="str">
        <f ca="1">INDIRECT(""&amp;$D$2&amp;"!G37")&amp;""</f>
        <v/>
      </c>
      <c r="X27" s="86">
        <f ca="1">INDIRECT(""&amp;$D$2&amp;"!H37")</f>
        <v>0</v>
      </c>
      <c r="Y27" s="86" t="str">
        <f ca="1">INDIRECT(""&amp;$D$2&amp;"!I37")&amp;""</f>
        <v/>
      </c>
      <c r="Z27" s="86" t="str">
        <f ca="1">INDIRECT(""&amp;$D$2&amp;"!J37")&amp;""</f>
        <v/>
      </c>
      <c r="AA27" s="86" t="str">
        <f ca="1">INDIRECT(""&amp;$D$2&amp;"!K37")&amp;""</f>
        <v>0</v>
      </c>
      <c r="AB27" s="86" t="str">
        <f ca="1">INDIRECT(""&amp;$D$2&amp;"!L37")&amp;""</f>
        <v/>
      </c>
      <c r="AC27" s="86" t="str">
        <f ca="1">INDIRECT(""&amp;$D$2&amp;"!M37")&amp;""</f>
        <v/>
      </c>
      <c r="AD27" s="86" t="str">
        <f ca="1">INDIRECT(""&amp;$D$2&amp;"!N37")&amp;""</f>
        <v>0</v>
      </c>
      <c r="AE27" s="86">
        <f ca="1">INDIRECT(""&amp;$D$2&amp;"!O37")</f>
        <v>0</v>
      </c>
      <c r="AF27" s="86">
        <f ca="1">INDIRECT(""&amp;$D$2&amp;"!P37")</f>
        <v>0</v>
      </c>
      <c r="AG27" s="86">
        <f ca="1">INDIRECT(""&amp;$D$2&amp;"!Q37")</f>
        <v>0</v>
      </c>
      <c r="AH27" s="86">
        <f ca="1">INDIRECT(""&amp;$D$2&amp;"!R37")</f>
        <v>0</v>
      </c>
      <c r="AI27" s="86">
        <f ca="1">INDIRECT(""&amp;$D$2&amp;"!S37")</f>
        <v>0</v>
      </c>
      <c r="AJ27" s="86">
        <f ca="1">INDIRECT(""&amp;$D$2&amp;"!T37")</f>
        <v>0</v>
      </c>
      <c r="AK27" s="86">
        <f ca="1">INDIRECT(""&amp;$D$2&amp;"!U37")</f>
        <v>0</v>
      </c>
      <c r="AL27" s="86" t="e">
        <f ca="1">INDIRECT(""&amp;$D$2&amp;"!V37")</f>
        <v>#NUM!</v>
      </c>
      <c r="AM27" s="86">
        <f ca="1">INDIRECT(""&amp;$D$2&amp;"!W37")</f>
        <v>45717</v>
      </c>
      <c r="AN27" s="86">
        <f ca="1">INDIRECT(""&amp;$D$2&amp;"!X37")</f>
        <v>31</v>
      </c>
      <c r="AO27" s="86">
        <f ca="1">INDIRECT(""&amp;$D$2&amp;"!Y37")</f>
        <v>-45685</v>
      </c>
      <c r="AP27" s="86">
        <f ca="1">INDIRECT(""&amp;$D$2&amp;"!Z37")</f>
        <v>0</v>
      </c>
      <c r="AQ27" s="86">
        <f ca="1">INDIRECT(""&amp;$D$2&amp;"!AA37")</f>
        <v>1</v>
      </c>
      <c r="AR27" s="86">
        <f ca="1">INDIRECT(""&amp;$D$2&amp;"!AB37")</f>
        <v>0</v>
      </c>
      <c r="AS27" s="86">
        <f ca="1">INDIRECT(""&amp;$D$2&amp;"!AC37")</f>
        <v>0</v>
      </c>
      <c r="AT27" s="86">
        <f ca="1">INDIRECT(""&amp;$D$2&amp;"!AD37")</f>
        <v>0</v>
      </c>
      <c r="AU27" s="86" t="str">
        <f ca="1">INDIRECT(""&amp;$D$2&amp;"!AE37")</f>
        <v/>
      </c>
      <c r="AV27" s="86" t="str">
        <f ca="1">INDIRECT(""&amp;$D$2&amp;"!AF37")</f>
        <v/>
      </c>
      <c r="AW27" s="86" t="str">
        <f ca="1">INDIRECT(""&amp;$D$2&amp;"!AG37")</f>
        <v/>
      </c>
      <c r="AX27" s="110"/>
      <c r="AY27" s="110"/>
      <c r="AZ27" s="110"/>
      <c r="BA27" s="110"/>
      <c r="BB27" s="110"/>
      <c r="BC27" s="110"/>
      <c r="BD27" s="110"/>
      <c r="BE27" s="110"/>
      <c r="BF27" s="110"/>
      <c r="BG27" s="110"/>
      <c r="BH27" s="110"/>
      <c r="BI27" s="110"/>
      <c r="BJ27" s="110"/>
      <c r="BK27" s="110"/>
      <c r="BL27" s="110"/>
      <c r="BM27" s="110"/>
      <c r="BN27" s="110"/>
      <c r="BO27" s="110"/>
      <c r="BP27" s="110"/>
      <c r="BQ27" s="110"/>
      <c r="BR27" s="110"/>
      <c r="BS27" s="110"/>
      <c r="BT27" s="110"/>
      <c r="BU27" s="110"/>
      <c r="BV27" s="110"/>
      <c r="BW27" s="110"/>
      <c r="BX27" s="110"/>
      <c r="BY27" s="110"/>
      <c r="BZ27" s="110"/>
      <c r="CA27" s="110"/>
      <c r="CB27" s="110"/>
      <c r="CC27" s="110"/>
      <c r="CD27" s="89" t="str">
        <f ca="1">INDIRECT(""&amp;$E$2&amp;"!B37")&amp;""</f>
        <v/>
      </c>
      <c r="CE27" s="89" t="str">
        <f ca="1">INDIRECT(""&amp;$E$2&amp;"!C37")&amp;""</f>
        <v/>
      </c>
      <c r="CF27" s="89">
        <f ca="1">INDIRECT(""&amp;$E$2&amp;"!E37")</f>
        <v>0</v>
      </c>
      <c r="CG27" s="89">
        <f ca="1">INDIRECT(""&amp;$E$2&amp;"!F37")</f>
        <v>0</v>
      </c>
      <c r="CH27" s="89" t="str">
        <f ca="1">INDIRECT(""&amp;$E$2&amp;"!G37")&amp;""</f>
        <v/>
      </c>
      <c r="CI27" s="89" t="str">
        <f ca="1">INDIRECT(""&amp;$E$2&amp;"!H37")&amp;""</f>
        <v/>
      </c>
      <c r="CJ27" s="89">
        <f ca="1">INDIRECT(""&amp;$E$2&amp;"!I37")</f>
        <v>0</v>
      </c>
      <c r="CK27" s="89" t="str">
        <f ca="1">INDIRECT(""&amp;$E$2&amp;"!J37")&amp;""</f>
        <v/>
      </c>
      <c r="CL27" s="89" t="str">
        <f ca="1">INDIRECT(""&amp;$E$2&amp;"!K37")&amp;""</f>
        <v/>
      </c>
      <c r="CM27" s="89" t="str">
        <f ca="1">INDIRECT(""&amp;$E$2&amp;"!L37")&amp;""</f>
        <v/>
      </c>
      <c r="CN27" s="89">
        <f ca="1">INDIRECT(""&amp;$E$2&amp;"!M37")</f>
        <v>0</v>
      </c>
      <c r="CO27" s="89">
        <f ca="1">INDIRECT(""&amp;$E$2&amp;"!N37")</f>
        <v>0</v>
      </c>
      <c r="CP27" s="89">
        <f ca="1">INDIRECT(""&amp;$E$2&amp;"!O37")</f>
        <v>0</v>
      </c>
      <c r="CQ27" s="90" t="str">
        <f ca="1">INDIRECT(""&amp;$E$2&amp;"!P37")&amp;""</f>
        <v/>
      </c>
      <c r="CR27" s="92" t="str">
        <f ca="1">INDIRECT("'"&amp;$F$2&amp;"'!B37")&amp;""</f>
        <v/>
      </c>
      <c r="CS27" s="92" t="str">
        <f ca="1">INDIRECT("'"&amp;$F$2&amp;"'!C37")&amp;""</f>
        <v/>
      </c>
      <c r="CT27" s="92">
        <f ca="1">INDIRECT("'"&amp;$F$2&amp;"'!D37")</f>
        <v>0</v>
      </c>
      <c r="CU27" s="92" t="str">
        <f ca="1">INDIRECT("'"&amp;$F$2&amp;"'!E37")&amp;""</f>
        <v/>
      </c>
      <c r="CV27" s="92" t="str">
        <f ca="1">INDIRECT("'"&amp;$F$2&amp;"'!F37")&amp;""</f>
        <v/>
      </c>
      <c r="CW27" s="92" t="str">
        <f ca="1">INDIRECT("'"&amp;$F$2&amp;"'!G37")&amp;""</f>
        <v/>
      </c>
      <c r="CX27" s="92" t="str">
        <f ca="1">INDIRECT("'"&amp;$F$2&amp;"'!H37")&amp;""</f>
        <v/>
      </c>
      <c r="CY27" s="92" t="str">
        <f ca="1">INDIRECT("'"&amp;$F$2&amp;"'!I37")&amp;""</f>
        <v/>
      </c>
      <c r="CZ27" s="91" t="str">
        <f ca="1">INDIRECT("'"&amp;$G$2&amp;"'!B37")&amp;""</f>
        <v/>
      </c>
      <c r="DA27" s="84" t="str">
        <f ca="1">INDIRECT("'"&amp;$G$2&amp;"'!C37")&amp;""</f>
        <v/>
      </c>
      <c r="DB27" s="84">
        <f ca="1">INDIRECT("'"&amp;$G$2&amp;"'!D37")</f>
        <v>0</v>
      </c>
      <c r="DC27" s="84" t="str">
        <f ca="1">INDIRECT("'"&amp;$G$2&amp;"'!E37")&amp;""</f>
        <v/>
      </c>
      <c r="DD27" s="84" t="str">
        <f ca="1">INDIRECT("'"&amp;$G$2&amp;"'!H37")&amp;""</f>
        <v/>
      </c>
      <c r="DE27" s="84" t="str">
        <f ca="1">INDIRECT("'"&amp;$G$2&amp;"'!I37")&amp;""</f>
        <v/>
      </c>
      <c r="DF27" s="84">
        <f ca="1">INDIRECT("'"&amp;$G$2&amp;"'!J37")</f>
        <v>0</v>
      </c>
      <c r="DG27" s="84">
        <f ca="1">INDIRECT("'"&amp;$G$2&amp;"'!K37")</f>
        <v>0</v>
      </c>
      <c r="DH27" s="84">
        <f ca="1">INDIRECT("'"&amp;$G$2&amp;"'!L37")</f>
        <v>0</v>
      </c>
      <c r="DI27" s="84" t="str">
        <f ca="1">INDIRECT("'"&amp;$G$2&amp;"'!M37")&amp;""</f>
        <v/>
      </c>
      <c r="DJ27" s="83" t="str">
        <f ca="1">INDIRECT("'"&amp;$H$2&amp;"'!B49")&amp;""</f>
        <v/>
      </c>
      <c r="DK27" s="83" t="str">
        <f ca="1">INDIRECT("'"&amp;$H$2&amp;"'!C49")&amp;""</f>
        <v/>
      </c>
      <c r="DL27" s="83" t="str">
        <f ca="1">INDIRECT("'"&amp;$H$2&amp;"'!D49")&amp;""</f>
        <v/>
      </c>
      <c r="DM27" s="83" t="str">
        <f ca="1">INDIRECT("'"&amp;$H$2&amp;"'!E49")&amp;""</f>
        <v/>
      </c>
      <c r="DN27" s="83" t="str">
        <f ca="1">INDIRECT("'"&amp;$H$2&amp;"'!F49")&amp;""</f>
        <v/>
      </c>
      <c r="DO27" s="83">
        <f ca="1">INDIRECT("'"&amp;$H$2&amp;"'!G49")</f>
        <v>0</v>
      </c>
      <c r="DP27" s="83">
        <f ca="1">INDIRECT("'"&amp;$H$2&amp;"'!H49")</f>
        <v>0</v>
      </c>
      <c r="DQ27" s="83" t="str">
        <f ca="1">INDIRECT("'"&amp;$H$2&amp;"'!I49")&amp;""</f>
        <v/>
      </c>
      <c r="DR27" s="83">
        <f ca="1">INDIRECT("'"&amp;$H$2&amp;"'!J49")</f>
        <v>0</v>
      </c>
      <c r="DS27" s="83">
        <f ca="1">INDIRECT("'"&amp;$H$2&amp;"'!K49")</f>
        <v>0</v>
      </c>
      <c r="DT27" s="83" t="str">
        <f ca="1">INDIRECT("'"&amp;$H$2&amp;"'!L49")&amp;""</f>
        <v/>
      </c>
      <c r="DU27" s="83" t="str">
        <f ca="1">INDIRECT("'"&amp;$H$2&amp;"'!M49")&amp;""</f>
        <v>0</v>
      </c>
      <c r="DV27" s="80" t="str">
        <f ca="1">INDIRECT("'"&amp;$I$2&amp;"'!B47")&amp;""</f>
        <v/>
      </c>
      <c r="DW27" s="80" t="str">
        <f ca="1">INDIRECT("'"&amp;$I$2&amp;"'!C47")&amp;""</f>
        <v/>
      </c>
      <c r="DX27" s="80" t="str">
        <f ca="1">INDIRECT("'"&amp;$I$2&amp;"'!D47")&amp;""</f>
        <v/>
      </c>
      <c r="DY27" s="80">
        <f ca="1">INDIRECT("'"&amp;$I$2&amp;"'!E47")</f>
        <v>0</v>
      </c>
      <c r="DZ27" s="80">
        <f ca="1">INDIRECT("'"&amp;$I$2&amp;"'!F47")</f>
        <v>0</v>
      </c>
      <c r="EA27" s="80">
        <f ca="1">INDIRECT("'"&amp;$I$2&amp;"'!G47")</f>
        <v>0</v>
      </c>
      <c r="EB27" s="80">
        <f ca="1">INDIRECT("'"&amp;$I$2&amp;"'!H47")</f>
        <v>0</v>
      </c>
      <c r="EC27" s="80" t="str">
        <f ca="1">INDIRECT("'"&amp;$I$2&amp;"'!I47")&amp;""</f>
        <v/>
      </c>
      <c r="ED27" s="80">
        <f ca="1">INDIRECT("'"&amp;$I$2&amp;"'!J47")</f>
        <v>0</v>
      </c>
      <c r="EE27" s="80">
        <f ca="1">INDIRECT("'"&amp;$I$2&amp;"'!K47")</f>
        <v>0</v>
      </c>
      <c r="EF27" s="80" t="str">
        <f ca="1">INDIRECT("'"&amp;$I$2&amp;"'!L47")&amp;""</f>
        <v/>
      </c>
      <c r="EG27" s="80" t="str">
        <f ca="1">INDIRECT("'"&amp;$I$2&amp;"'!M47")&amp;""</f>
        <v>0</v>
      </c>
    </row>
    <row r="28" spans="1:137">
      <c r="A28" s="115">
        <f t="shared" si="5"/>
        <v>0</v>
      </c>
      <c r="B28" s="19" t="str">
        <f t="shared" si="6"/>
        <v/>
      </c>
      <c r="C28" s="19" t="e">
        <f t="shared" si="7"/>
        <v>#VALUE!</v>
      </c>
      <c r="D28" s="110"/>
      <c r="E28" s="110"/>
      <c r="F28" s="110"/>
      <c r="G28" s="110"/>
      <c r="H28" s="110"/>
      <c r="I28" s="110"/>
      <c r="J28" s="110"/>
      <c r="K28" s="110"/>
      <c r="L28" s="76" t="str">
        <f t="shared" ca="1" si="0"/>
        <v/>
      </c>
      <c r="M28" s="76" t="str">
        <f t="shared" ca="1" si="1"/>
        <v/>
      </c>
      <c r="N28" s="76" t="str">
        <f t="shared" ca="1" si="2"/>
        <v/>
      </c>
      <c r="O28" s="76" t="str">
        <f t="shared" ca="1" si="3"/>
        <v/>
      </c>
      <c r="P28" s="85">
        <f t="shared" ca="1" si="4"/>
        <v>0</v>
      </c>
      <c r="Q28" s="86" t="str">
        <f ca="1">INDIRECT(""&amp;$D$2&amp;"!A38")&amp;""</f>
        <v>27</v>
      </c>
      <c r="R28" s="86" t="str">
        <f ca="1">INDIRECT(""&amp;$D$2&amp;"!B38")&amp;""</f>
        <v/>
      </c>
      <c r="S28" s="86" t="str">
        <f ca="1">INDIRECT(""&amp;$D$2&amp;"!C38")</f>
        <v/>
      </c>
      <c r="T28" s="86" t="str">
        <f ca="1">INDIRECT(""&amp;$D$2&amp;"!D38")&amp;""</f>
        <v/>
      </c>
      <c r="U28" s="86" t="str">
        <f ca="1">INDIRECT(""&amp;$D$2&amp;"!E38")</f>
        <v>正しい登録Noを入力してください。</v>
      </c>
      <c r="V28" s="86">
        <f ca="1">INDIRECT(""&amp;$D$2&amp;"!F38")</f>
        <v>0</v>
      </c>
      <c r="W28" s="86" t="str">
        <f ca="1">INDIRECT(""&amp;$D$2&amp;"!G38")&amp;""</f>
        <v/>
      </c>
      <c r="X28" s="86">
        <f ca="1">INDIRECT(""&amp;$D$2&amp;"!H38")</f>
        <v>0</v>
      </c>
      <c r="Y28" s="86" t="str">
        <f ca="1">INDIRECT(""&amp;$D$2&amp;"!I38")&amp;""</f>
        <v/>
      </c>
      <c r="Z28" s="86" t="str">
        <f ca="1">INDIRECT(""&amp;$D$2&amp;"!J38")&amp;""</f>
        <v/>
      </c>
      <c r="AA28" s="86" t="str">
        <f ca="1">INDIRECT(""&amp;$D$2&amp;"!K38")&amp;""</f>
        <v>0</v>
      </c>
      <c r="AB28" s="86" t="str">
        <f ca="1">INDIRECT(""&amp;$D$2&amp;"!L38")&amp;""</f>
        <v/>
      </c>
      <c r="AC28" s="86" t="str">
        <f ca="1">INDIRECT(""&amp;$D$2&amp;"!M38")&amp;""</f>
        <v/>
      </c>
      <c r="AD28" s="86" t="str">
        <f ca="1">INDIRECT(""&amp;$D$2&amp;"!N38")&amp;""</f>
        <v>0</v>
      </c>
      <c r="AE28" s="86">
        <f ca="1">INDIRECT(""&amp;$D$2&amp;"!O38")</f>
        <v>0</v>
      </c>
      <c r="AF28" s="86">
        <f ca="1">INDIRECT(""&amp;$D$2&amp;"!P38")</f>
        <v>0</v>
      </c>
      <c r="AG28" s="86">
        <f ca="1">INDIRECT(""&amp;$D$2&amp;"!Q38")</f>
        <v>0</v>
      </c>
      <c r="AH28" s="86">
        <f ca="1">INDIRECT(""&amp;$D$2&amp;"!R38")</f>
        <v>0</v>
      </c>
      <c r="AI28" s="86">
        <f ca="1">INDIRECT(""&amp;$D$2&amp;"!S38")</f>
        <v>0</v>
      </c>
      <c r="AJ28" s="86">
        <f ca="1">INDIRECT(""&amp;$D$2&amp;"!T38")</f>
        <v>0</v>
      </c>
      <c r="AK28" s="86">
        <f ca="1">INDIRECT(""&amp;$D$2&amp;"!U38")</f>
        <v>0</v>
      </c>
      <c r="AL28" s="86" t="e">
        <f ca="1">INDIRECT(""&amp;$D$2&amp;"!V38")</f>
        <v>#NUM!</v>
      </c>
      <c r="AM28" s="86">
        <f ca="1">INDIRECT(""&amp;$D$2&amp;"!W38")</f>
        <v>45717</v>
      </c>
      <c r="AN28" s="86">
        <f ca="1">INDIRECT(""&amp;$D$2&amp;"!X38")</f>
        <v>31</v>
      </c>
      <c r="AO28" s="86">
        <f ca="1">INDIRECT(""&amp;$D$2&amp;"!Y38")</f>
        <v>-45685</v>
      </c>
      <c r="AP28" s="86">
        <f ca="1">INDIRECT(""&amp;$D$2&amp;"!Z38")</f>
        <v>0</v>
      </c>
      <c r="AQ28" s="86">
        <f ca="1">INDIRECT(""&amp;$D$2&amp;"!AA38")</f>
        <v>1</v>
      </c>
      <c r="AR28" s="86">
        <f ca="1">INDIRECT(""&amp;$D$2&amp;"!AB38")</f>
        <v>0</v>
      </c>
      <c r="AS28" s="86">
        <f ca="1">INDIRECT(""&amp;$D$2&amp;"!AC38")</f>
        <v>0</v>
      </c>
      <c r="AT28" s="86">
        <f ca="1">INDIRECT(""&amp;$D$2&amp;"!AD38")</f>
        <v>0</v>
      </c>
      <c r="AU28" s="86" t="str">
        <f ca="1">INDIRECT(""&amp;$D$2&amp;"!AE38")</f>
        <v/>
      </c>
      <c r="AV28" s="86" t="str">
        <f ca="1">INDIRECT(""&amp;$D$2&amp;"!AF38")</f>
        <v/>
      </c>
      <c r="AW28" s="86" t="str">
        <f ca="1">INDIRECT(""&amp;$D$2&amp;"!AG38")</f>
        <v/>
      </c>
      <c r="AX28" s="110"/>
      <c r="AY28" s="110"/>
      <c r="AZ28" s="110"/>
      <c r="BA28" s="110"/>
      <c r="BB28" s="110"/>
      <c r="BC28" s="110"/>
      <c r="BD28" s="110"/>
      <c r="BE28" s="110"/>
      <c r="BF28" s="110"/>
      <c r="BG28" s="110"/>
      <c r="BH28" s="110"/>
      <c r="BI28" s="110"/>
      <c r="BJ28" s="110"/>
      <c r="BK28" s="110"/>
      <c r="BL28" s="110"/>
      <c r="BM28" s="110"/>
      <c r="BN28" s="110"/>
      <c r="BO28" s="110"/>
      <c r="BP28" s="110"/>
      <c r="BQ28" s="110"/>
      <c r="BR28" s="110"/>
      <c r="BS28" s="110"/>
      <c r="BT28" s="110"/>
      <c r="BU28" s="110"/>
      <c r="BV28" s="110"/>
      <c r="BW28" s="110"/>
      <c r="BX28" s="110"/>
      <c r="BY28" s="110"/>
      <c r="BZ28" s="110"/>
      <c r="CA28" s="110"/>
      <c r="CB28" s="110"/>
      <c r="CC28" s="110"/>
      <c r="CD28" s="89" t="str">
        <f ca="1">INDIRECT(""&amp;$E$2&amp;"!B38")&amp;""</f>
        <v/>
      </c>
      <c r="CE28" s="89" t="str">
        <f ca="1">INDIRECT(""&amp;$E$2&amp;"!C38")&amp;""</f>
        <v/>
      </c>
      <c r="CF28" s="89">
        <f ca="1">INDIRECT(""&amp;$E$2&amp;"!E38")</f>
        <v>0</v>
      </c>
      <c r="CG28" s="89">
        <f ca="1">INDIRECT(""&amp;$E$2&amp;"!F38")</f>
        <v>0</v>
      </c>
      <c r="CH28" s="89" t="str">
        <f ca="1">INDIRECT(""&amp;$E$2&amp;"!G38")&amp;""</f>
        <v/>
      </c>
      <c r="CI28" s="89" t="str">
        <f ca="1">INDIRECT(""&amp;$E$2&amp;"!H38")&amp;""</f>
        <v/>
      </c>
      <c r="CJ28" s="89">
        <f ca="1">INDIRECT(""&amp;$E$2&amp;"!I38")</f>
        <v>0</v>
      </c>
      <c r="CK28" s="89" t="str">
        <f ca="1">INDIRECT(""&amp;$E$2&amp;"!J38")&amp;""</f>
        <v/>
      </c>
      <c r="CL28" s="89" t="str">
        <f ca="1">INDIRECT(""&amp;$E$2&amp;"!K38")&amp;""</f>
        <v/>
      </c>
      <c r="CM28" s="89" t="str">
        <f ca="1">INDIRECT(""&amp;$E$2&amp;"!L38")&amp;""</f>
        <v/>
      </c>
      <c r="CN28" s="89">
        <f ca="1">INDIRECT(""&amp;$E$2&amp;"!M38")</f>
        <v>0</v>
      </c>
      <c r="CO28" s="89">
        <f ca="1">INDIRECT(""&amp;$E$2&amp;"!N38")</f>
        <v>0</v>
      </c>
      <c r="CP28" s="89">
        <f ca="1">INDIRECT(""&amp;$E$2&amp;"!O38")</f>
        <v>0</v>
      </c>
      <c r="CQ28" s="90" t="str">
        <f ca="1">INDIRECT(""&amp;$E$2&amp;"!P38")&amp;""</f>
        <v/>
      </c>
      <c r="CR28" s="92" t="str">
        <f ca="1">INDIRECT("'"&amp;$F$2&amp;"'!B38")&amp;""</f>
        <v/>
      </c>
      <c r="CS28" s="92" t="str">
        <f ca="1">INDIRECT("'"&amp;$F$2&amp;"'!C38")&amp;""</f>
        <v/>
      </c>
      <c r="CT28" s="92">
        <f ca="1">INDIRECT("'"&amp;$F$2&amp;"'!D38")</f>
        <v>0</v>
      </c>
      <c r="CU28" s="92" t="str">
        <f ca="1">INDIRECT("'"&amp;$F$2&amp;"'!E38")&amp;""</f>
        <v/>
      </c>
      <c r="CV28" s="92" t="str">
        <f ca="1">INDIRECT("'"&amp;$F$2&amp;"'!F38")&amp;""</f>
        <v/>
      </c>
      <c r="CW28" s="92" t="str">
        <f ca="1">INDIRECT("'"&amp;$F$2&amp;"'!G38")&amp;""</f>
        <v/>
      </c>
      <c r="CX28" s="92" t="str">
        <f ca="1">INDIRECT("'"&amp;$F$2&amp;"'!H38")&amp;""</f>
        <v/>
      </c>
      <c r="CY28" s="92" t="str">
        <f ca="1">INDIRECT("'"&amp;$F$2&amp;"'!I38")&amp;""</f>
        <v/>
      </c>
      <c r="CZ28" s="91" t="str">
        <f ca="1">INDIRECT("'"&amp;$G$2&amp;"'!B38")&amp;""</f>
        <v/>
      </c>
      <c r="DA28" s="84" t="str">
        <f ca="1">INDIRECT("'"&amp;$G$2&amp;"'!C38")&amp;""</f>
        <v/>
      </c>
      <c r="DB28" s="84">
        <f ca="1">INDIRECT("'"&amp;$G$2&amp;"'!D38")</f>
        <v>0</v>
      </c>
      <c r="DC28" s="84" t="str">
        <f ca="1">INDIRECT("'"&amp;$G$2&amp;"'!E38")&amp;""</f>
        <v/>
      </c>
      <c r="DD28" s="84" t="str">
        <f ca="1">INDIRECT("'"&amp;$G$2&amp;"'!H38")&amp;""</f>
        <v/>
      </c>
      <c r="DE28" s="84" t="str">
        <f ca="1">INDIRECT("'"&amp;$G$2&amp;"'!I38")&amp;""</f>
        <v/>
      </c>
      <c r="DF28" s="84">
        <f ca="1">INDIRECT("'"&amp;$G$2&amp;"'!J38")</f>
        <v>0</v>
      </c>
      <c r="DG28" s="84">
        <f ca="1">INDIRECT("'"&amp;$G$2&amp;"'!K38")</f>
        <v>0</v>
      </c>
      <c r="DH28" s="84">
        <f ca="1">INDIRECT("'"&amp;$G$2&amp;"'!L38")</f>
        <v>0</v>
      </c>
      <c r="DI28" s="84" t="str">
        <f ca="1">INDIRECT("'"&amp;$G$2&amp;"'!M38")&amp;""</f>
        <v/>
      </c>
      <c r="DJ28" s="83" t="str">
        <f ca="1">INDIRECT("'"&amp;$H$2&amp;"'!B50")&amp;""</f>
        <v/>
      </c>
      <c r="DK28" s="83" t="str">
        <f ca="1">INDIRECT("'"&amp;$H$2&amp;"'!C50")&amp;""</f>
        <v/>
      </c>
      <c r="DL28" s="83" t="str">
        <f ca="1">INDIRECT("'"&amp;$H$2&amp;"'!D50")&amp;""</f>
        <v/>
      </c>
      <c r="DM28" s="83" t="str">
        <f ca="1">INDIRECT("'"&amp;$H$2&amp;"'!E50")&amp;""</f>
        <v/>
      </c>
      <c r="DN28" s="83" t="str">
        <f ca="1">INDIRECT("'"&amp;$H$2&amp;"'!F50")&amp;""</f>
        <v/>
      </c>
      <c r="DO28" s="83">
        <f ca="1">INDIRECT("'"&amp;$H$2&amp;"'!G50")</f>
        <v>0</v>
      </c>
      <c r="DP28" s="83">
        <f ca="1">INDIRECT("'"&amp;$H$2&amp;"'!H50")</f>
        <v>0</v>
      </c>
      <c r="DQ28" s="83" t="str">
        <f ca="1">INDIRECT("'"&amp;$H$2&amp;"'!I50")&amp;""</f>
        <v/>
      </c>
      <c r="DR28" s="83">
        <f ca="1">INDIRECT("'"&amp;$H$2&amp;"'!J50")</f>
        <v>0</v>
      </c>
      <c r="DS28" s="83">
        <f ca="1">INDIRECT("'"&amp;$H$2&amp;"'!K50")</f>
        <v>0</v>
      </c>
      <c r="DT28" s="83" t="str">
        <f ca="1">INDIRECT("'"&amp;$H$2&amp;"'!L50")&amp;""</f>
        <v/>
      </c>
      <c r="DU28" s="83" t="str">
        <f ca="1">INDIRECT("'"&amp;$H$2&amp;"'!M50")&amp;""</f>
        <v>0</v>
      </c>
      <c r="DV28" s="80" t="str">
        <f ca="1">INDIRECT("'"&amp;$I$2&amp;"'!B48")&amp;""</f>
        <v/>
      </c>
      <c r="DW28" s="80" t="str">
        <f ca="1">INDIRECT("'"&amp;$I$2&amp;"'!C48")&amp;""</f>
        <v/>
      </c>
      <c r="DX28" s="80" t="str">
        <f ca="1">INDIRECT("'"&amp;$I$2&amp;"'!D48")&amp;""</f>
        <v/>
      </c>
      <c r="DY28" s="80">
        <f ca="1">INDIRECT("'"&amp;$I$2&amp;"'!E48")</f>
        <v>0</v>
      </c>
      <c r="DZ28" s="80">
        <f ca="1">INDIRECT("'"&amp;$I$2&amp;"'!F48")</f>
        <v>0</v>
      </c>
      <c r="EA28" s="80">
        <f ca="1">INDIRECT("'"&amp;$I$2&amp;"'!G48")</f>
        <v>0</v>
      </c>
      <c r="EB28" s="80">
        <f ca="1">INDIRECT("'"&amp;$I$2&amp;"'!H48")</f>
        <v>0</v>
      </c>
      <c r="EC28" s="80" t="str">
        <f ca="1">INDIRECT("'"&amp;$I$2&amp;"'!I48")&amp;""</f>
        <v/>
      </c>
      <c r="ED28" s="80">
        <f ca="1">INDIRECT("'"&amp;$I$2&amp;"'!J48")</f>
        <v>0</v>
      </c>
      <c r="EE28" s="80">
        <f ca="1">INDIRECT("'"&amp;$I$2&amp;"'!K48")</f>
        <v>0</v>
      </c>
      <c r="EF28" s="80" t="str">
        <f ca="1">INDIRECT("'"&amp;$I$2&amp;"'!L48")&amp;""</f>
        <v/>
      </c>
      <c r="EG28" s="80" t="str">
        <f ca="1">INDIRECT("'"&amp;$I$2&amp;"'!M48")&amp;""</f>
        <v>0</v>
      </c>
    </row>
    <row r="29" spans="1:137">
      <c r="A29" s="115">
        <f t="shared" si="5"/>
        <v>0</v>
      </c>
      <c r="B29" s="19" t="str">
        <f t="shared" si="6"/>
        <v/>
      </c>
      <c r="C29" s="19" t="e">
        <f t="shared" si="7"/>
        <v>#VALUE!</v>
      </c>
      <c r="D29" s="110"/>
      <c r="E29" s="110"/>
      <c r="F29" s="110"/>
      <c r="G29" s="110"/>
      <c r="H29" s="110"/>
      <c r="I29" s="110"/>
      <c r="J29" s="110"/>
      <c r="K29" s="110"/>
      <c r="L29" s="76" t="str">
        <f t="shared" ca="1" si="0"/>
        <v/>
      </c>
      <c r="M29" s="76" t="str">
        <f t="shared" ca="1" si="1"/>
        <v/>
      </c>
      <c r="N29" s="76" t="str">
        <f t="shared" ca="1" si="2"/>
        <v/>
      </c>
      <c r="O29" s="76" t="str">
        <f t="shared" ca="1" si="3"/>
        <v/>
      </c>
      <c r="P29" s="85">
        <f t="shared" ca="1" si="4"/>
        <v>0</v>
      </c>
      <c r="Q29" s="86" t="str">
        <f ca="1">INDIRECT(""&amp;$D$2&amp;"!A39")&amp;""</f>
        <v>28</v>
      </c>
      <c r="R29" s="86" t="str">
        <f ca="1">INDIRECT(""&amp;$D$2&amp;"!B39")&amp;""</f>
        <v/>
      </c>
      <c r="S29" s="86" t="str">
        <f ca="1">INDIRECT(""&amp;$D$2&amp;"!C39")</f>
        <v/>
      </c>
      <c r="T29" s="86" t="str">
        <f ca="1">INDIRECT(""&amp;$D$2&amp;"!D39")&amp;""</f>
        <v/>
      </c>
      <c r="U29" s="86" t="str">
        <f ca="1">INDIRECT(""&amp;$D$2&amp;"!E39")</f>
        <v>正しい登録Noを入力してください。</v>
      </c>
      <c r="V29" s="86">
        <f ca="1">INDIRECT(""&amp;$D$2&amp;"!F39")</f>
        <v>0</v>
      </c>
      <c r="W29" s="86" t="str">
        <f ca="1">INDIRECT(""&amp;$D$2&amp;"!G39")&amp;""</f>
        <v/>
      </c>
      <c r="X29" s="86">
        <f ca="1">INDIRECT(""&amp;$D$2&amp;"!H39")</f>
        <v>0</v>
      </c>
      <c r="Y29" s="86" t="str">
        <f ca="1">INDIRECT(""&amp;$D$2&amp;"!I39")&amp;""</f>
        <v/>
      </c>
      <c r="Z29" s="86" t="str">
        <f ca="1">INDIRECT(""&amp;$D$2&amp;"!J39")&amp;""</f>
        <v/>
      </c>
      <c r="AA29" s="86" t="str">
        <f ca="1">INDIRECT(""&amp;$D$2&amp;"!K39")&amp;""</f>
        <v>0</v>
      </c>
      <c r="AB29" s="86" t="str">
        <f ca="1">INDIRECT(""&amp;$D$2&amp;"!L39")&amp;""</f>
        <v/>
      </c>
      <c r="AC29" s="86" t="str">
        <f ca="1">INDIRECT(""&amp;$D$2&amp;"!M39")&amp;""</f>
        <v/>
      </c>
      <c r="AD29" s="86" t="str">
        <f ca="1">INDIRECT(""&amp;$D$2&amp;"!N39")&amp;""</f>
        <v>0</v>
      </c>
      <c r="AE29" s="86">
        <f ca="1">INDIRECT(""&amp;$D$2&amp;"!O39")</f>
        <v>0</v>
      </c>
      <c r="AF29" s="86">
        <f ca="1">INDIRECT(""&amp;$D$2&amp;"!P39")</f>
        <v>0</v>
      </c>
      <c r="AG29" s="86">
        <f ca="1">INDIRECT(""&amp;$D$2&amp;"!Q39")</f>
        <v>0</v>
      </c>
      <c r="AH29" s="86">
        <f ca="1">INDIRECT(""&amp;$D$2&amp;"!R39")</f>
        <v>0</v>
      </c>
      <c r="AI29" s="86">
        <f ca="1">INDIRECT(""&amp;$D$2&amp;"!S39")</f>
        <v>0</v>
      </c>
      <c r="AJ29" s="86">
        <f ca="1">INDIRECT(""&amp;$D$2&amp;"!T39")</f>
        <v>0</v>
      </c>
      <c r="AK29" s="86">
        <f ca="1">INDIRECT(""&amp;$D$2&amp;"!U39")</f>
        <v>0</v>
      </c>
      <c r="AL29" s="86" t="e">
        <f ca="1">INDIRECT(""&amp;$D$2&amp;"!V39")</f>
        <v>#NUM!</v>
      </c>
      <c r="AM29" s="86">
        <f ca="1">INDIRECT(""&amp;$D$2&amp;"!W39")</f>
        <v>45717</v>
      </c>
      <c r="AN29" s="86">
        <f ca="1">INDIRECT(""&amp;$D$2&amp;"!X39")</f>
        <v>31</v>
      </c>
      <c r="AO29" s="86">
        <f ca="1">INDIRECT(""&amp;$D$2&amp;"!Y39")</f>
        <v>-45685</v>
      </c>
      <c r="AP29" s="86">
        <f ca="1">INDIRECT(""&amp;$D$2&amp;"!Z39")</f>
        <v>0</v>
      </c>
      <c r="AQ29" s="86">
        <f ca="1">INDIRECT(""&amp;$D$2&amp;"!AA39")</f>
        <v>1</v>
      </c>
      <c r="AR29" s="86">
        <f ca="1">INDIRECT(""&amp;$D$2&amp;"!AB39")</f>
        <v>0</v>
      </c>
      <c r="AS29" s="86">
        <f ca="1">INDIRECT(""&amp;$D$2&amp;"!AC39")</f>
        <v>0</v>
      </c>
      <c r="AT29" s="86">
        <f ca="1">INDIRECT(""&amp;$D$2&amp;"!AD39")</f>
        <v>0</v>
      </c>
      <c r="AU29" s="86" t="str">
        <f ca="1">INDIRECT(""&amp;$D$2&amp;"!AE39")</f>
        <v/>
      </c>
      <c r="AV29" s="86" t="str">
        <f ca="1">INDIRECT(""&amp;$D$2&amp;"!AF39")</f>
        <v/>
      </c>
      <c r="AW29" s="86" t="str">
        <f ca="1">INDIRECT(""&amp;$D$2&amp;"!AG39")</f>
        <v/>
      </c>
      <c r="AX29" s="110"/>
      <c r="AY29" s="110"/>
      <c r="AZ29" s="110"/>
      <c r="BA29" s="110"/>
      <c r="BB29" s="110"/>
      <c r="BC29" s="110"/>
      <c r="BD29" s="110"/>
      <c r="BE29" s="110"/>
      <c r="BF29" s="110"/>
      <c r="BG29" s="110"/>
      <c r="BH29" s="110"/>
      <c r="BI29" s="110"/>
      <c r="BJ29" s="110"/>
      <c r="BK29" s="110"/>
      <c r="BL29" s="110"/>
      <c r="BM29" s="110"/>
      <c r="BN29" s="110"/>
      <c r="BO29" s="110"/>
      <c r="BP29" s="110"/>
      <c r="BQ29" s="110"/>
      <c r="BR29" s="110"/>
      <c r="BS29" s="110"/>
      <c r="BT29" s="110"/>
      <c r="BU29" s="110"/>
      <c r="BV29" s="110"/>
      <c r="BW29" s="110"/>
      <c r="BX29" s="110"/>
      <c r="BY29" s="110"/>
      <c r="BZ29" s="110"/>
      <c r="CA29" s="110"/>
      <c r="CB29" s="110"/>
      <c r="CC29" s="110"/>
      <c r="CD29" s="110"/>
      <c r="CE29" s="110"/>
      <c r="CF29" s="110"/>
      <c r="CG29" s="110"/>
      <c r="CH29" s="110"/>
      <c r="CI29" s="110"/>
      <c r="CJ29" s="110"/>
      <c r="CK29" s="110"/>
      <c r="CL29" s="110"/>
      <c r="CM29" s="110"/>
      <c r="CN29" s="110"/>
      <c r="CO29" s="110"/>
      <c r="CP29" s="110"/>
      <c r="CQ29" s="110"/>
      <c r="CR29" s="92" t="str">
        <f ca="1">INDIRECT("'"&amp;$F$2&amp;"'!B39")&amp;""</f>
        <v/>
      </c>
      <c r="CS29" s="92" t="str">
        <f ca="1">INDIRECT("'"&amp;$F$2&amp;"'!C39")&amp;""</f>
        <v/>
      </c>
      <c r="CT29" s="92">
        <f ca="1">INDIRECT("'"&amp;$F$2&amp;"'!D39")</f>
        <v>0</v>
      </c>
      <c r="CU29" s="92" t="str">
        <f ca="1">INDIRECT("'"&amp;$F$2&amp;"'!E39")&amp;""</f>
        <v/>
      </c>
      <c r="CV29" s="92" t="str">
        <f ca="1">INDIRECT("'"&amp;$F$2&amp;"'!F39")&amp;""</f>
        <v/>
      </c>
      <c r="CW29" s="92" t="str">
        <f ca="1">INDIRECT("'"&amp;$F$2&amp;"'!G39")&amp;""</f>
        <v/>
      </c>
      <c r="CX29" s="92" t="str">
        <f ca="1">INDIRECT("'"&amp;$F$2&amp;"'!H39")&amp;""</f>
        <v/>
      </c>
      <c r="CY29" s="92" t="str">
        <f ca="1">INDIRECT("'"&amp;$F$2&amp;"'!I39")&amp;""</f>
        <v/>
      </c>
      <c r="CZ29" s="91" t="str">
        <f ca="1">INDIRECT("'"&amp;$G$2&amp;"'!B39")&amp;""</f>
        <v/>
      </c>
      <c r="DA29" s="84" t="str">
        <f ca="1">INDIRECT("'"&amp;$G$2&amp;"'!C39")&amp;""</f>
        <v/>
      </c>
      <c r="DB29" s="84">
        <f ca="1">INDIRECT("'"&amp;$G$2&amp;"'!D39")</f>
        <v>0</v>
      </c>
      <c r="DC29" s="84" t="str">
        <f ca="1">INDIRECT("'"&amp;$G$2&amp;"'!E39")&amp;""</f>
        <v/>
      </c>
      <c r="DD29" s="84" t="str">
        <f ca="1">INDIRECT("'"&amp;$G$2&amp;"'!H39")&amp;""</f>
        <v/>
      </c>
      <c r="DE29" s="84" t="str">
        <f ca="1">INDIRECT("'"&amp;$G$2&amp;"'!I39")&amp;""</f>
        <v/>
      </c>
      <c r="DF29" s="84">
        <f ca="1">INDIRECT("'"&amp;$G$2&amp;"'!J39")</f>
        <v>0</v>
      </c>
      <c r="DG29" s="84">
        <f ca="1">INDIRECT("'"&amp;$G$2&amp;"'!K39")</f>
        <v>0</v>
      </c>
      <c r="DH29" s="84">
        <f ca="1">INDIRECT("'"&amp;$G$2&amp;"'!L39")</f>
        <v>0</v>
      </c>
      <c r="DI29" s="84" t="str">
        <f ca="1">INDIRECT("'"&amp;$G$2&amp;"'!M39")&amp;""</f>
        <v/>
      </c>
      <c r="DJ29" s="83" t="str">
        <f ca="1">INDIRECT("'"&amp;$H$2&amp;"'!B51")&amp;""</f>
        <v/>
      </c>
      <c r="DK29" s="83" t="str">
        <f ca="1">INDIRECT("'"&amp;$H$2&amp;"'!C51")&amp;""</f>
        <v/>
      </c>
      <c r="DL29" s="83" t="str">
        <f ca="1">INDIRECT("'"&amp;$H$2&amp;"'!D51")&amp;""</f>
        <v/>
      </c>
      <c r="DM29" s="83" t="str">
        <f ca="1">INDIRECT("'"&amp;$H$2&amp;"'!E51")&amp;""</f>
        <v/>
      </c>
      <c r="DN29" s="83" t="str">
        <f ca="1">INDIRECT("'"&amp;$H$2&amp;"'!F51")&amp;""</f>
        <v/>
      </c>
      <c r="DO29" s="83">
        <f ca="1">INDIRECT("'"&amp;$H$2&amp;"'!G51")</f>
        <v>0</v>
      </c>
      <c r="DP29" s="83">
        <f ca="1">INDIRECT("'"&amp;$H$2&amp;"'!H51")</f>
        <v>0</v>
      </c>
      <c r="DQ29" s="83" t="str">
        <f ca="1">INDIRECT("'"&amp;$H$2&amp;"'!I51")&amp;""</f>
        <v/>
      </c>
      <c r="DR29" s="83">
        <f ca="1">INDIRECT("'"&amp;$H$2&amp;"'!J51")</f>
        <v>0</v>
      </c>
      <c r="DS29" s="83">
        <f ca="1">INDIRECT("'"&amp;$H$2&amp;"'!K51")</f>
        <v>0</v>
      </c>
      <c r="DT29" s="83" t="str">
        <f ca="1">INDIRECT("'"&amp;$H$2&amp;"'!L51")&amp;""</f>
        <v/>
      </c>
      <c r="DU29" s="83" t="str">
        <f ca="1">INDIRECT("'"&amp;$H$2&amp;"'!M51")&amp;""</f>
        <v>0</v>
      </c>
      <c r="DV29" s="80" t="str">
        <f ca="1">INDIRECT("'"&amp;$I$2&amp;"'!B49")&amp;""</f>
        <v/>
      </c>
      <c r="DW29" s="80" t="str">
        <f ca="1">INDIRECT("'"&amp;$I$2&amp;"'!C49")&amp;""</f>
        <v/>
      </c>
      <c r="DX29" s="80" t="str">
        <f ca="1">INDIRECT("'"&amp;$I$2&amp;"'!D49")&amp;""</f>
        <v/>
      </c>
      <c r="DY29" s="80">
        <f ca="1">INDIRECT("'"&amp;$I$2&amp;"'!E49")</f>
        <v>0</v>
      </c>
      <c r="DZ29" s="80">
        <f ca="1">INDIRECT("'"&amp;$I$2&amp;"'!F49")</f>
        <v>0</v>
      </c>
      <c r="EA29" s="80">
        <f ca="1">INDIRECT("'"&amp;$I$2&amp;"'!G49")</f>
        <v>0</v>
      </c>
      <c r="EB29" s="80">
        <f ca="1">INDIRECT("'"&amp;$I$2&amp;"'!H49")</f>
        <v>0</v>
      </c>
      <c r="EC29" s="80" t="str">
        <f ca="1">INDIRECT("'"&amp;$I$2&amp;"'!I49")&amp;""</f>
        <v/>
      </c>
      <c r="ED29" s="80">
        <f ca="1">INDIRECT("'"&amp;$I$2&amp;"'!J49")</f>
        <v>0</v>
      </c>
      <c r="EE29" s="80">
        <f ca="1">INDIRECT("'"&amp;$I$2&amp;"'!K49")</f>
        <v>0</v>
      </c>
      <c r="EF29" s="80" t="str">
        <f ca="1">INDIRECT("'"&amp;$I$2&amp;"'!L49")&amp;""</f>
        <v/>
      </c>
      <c r="EG29" s="80" t="str">
        <f ca="1">INDIRECT("'"&amp;$I$2&amp;"'!M49")&amp;""</f>
        <v>0</v>
      </c>
    </row>
    <row r="30" spans="1:137">
      <c r="A30" s="115">
        <f t="shared" si="5"/>
        <v>0</v>
      </c>
      <c r="B30" s="19" t="str">
        <f t="shared" si="6"/>
        <v/>
      </c>
      <c r="C30" s="19" t="e">
        <f t="shared" si="7"/>
        <v>#VALUE!</v>
      </c>
      <c r="D30" s="110"/>
      <c r="E30" s="110"/>
      <c r="F30" s="110"/>
      <c r="G30" s="110"/>
      <c r="H30" s="110"/>
      <c r="I30" s="110"/>
      <c r="J30" s="110"/>
      <c r="K30" s="110"/>
      <c r="L30" s="76" t="str">
        <f t="shared" ca="1" si="0"/>
        <v/>
      </c>
      <c r="M30" s="76" t="str">
        <f t="shared" ca="1" si="1"/>
        <v/>
      </c>
      <c r="N30" s="76" t="str">
        <f t="shared" ca="1" si="2"/>
        <v/>
      </c>
      <c r="O30" s="76" t="str">
        <f t="shared" ca="1" si="3"/>
        <v/>
      </c>
      <c r="P30" s="85">
        <f t="shared" ca="1" si="4"/>
        <v>0</v>
      </c>
      <c r="Q30" s="110"/>
      <c r="R30" s="110"/>
      <c r="S30" s="110"/>
      <c r="T30" s="110"/>
      <c r="U30" s="110"/>
      <c r="V30" s="110"/>
      <c r="W30" s="110"/>
      <c r="X30" s="110"/>
      <c r="Y30" s="110"/>
      <c r="Z30" s="110"/>
      <c r="AA30" s="110"/>
      <c r="AB30" s="110"/>
      <c r="AC30" s="110"/>
      <c r="AD30" s="110"/>
      <c r="AE30" s="110"/>
      <c r="AF30" s="110"/>
      <c r="AG30" s="110"/>
      <c r="AH30" s="110"/>
      <c r="AI30" s="110"/>
      <c r="AJ30" s="110"/>
      <c r="AK30" s="110"/>
      <c r="AL30" s="110"/>
      <c r="AM30" s="110"/>
      <c r="AN30" s="110"/>
      <c r="AO30" s="110"/>
      <c r="AP30" s="110"/>
      <c r="AQ30" s="110"/>
      <c r="AR30" s="110"/>
      <c r="AS30" s="110"/>
      <c r="AT30" s="110"/>
      <c r="AU30" s="110"/>
      <c r="AV30" s="110"/>
      <c r="AW30" s="110"/>
      <c r="AX30" s="110"/>
      <c r="AY30" s="110"/>
      <c r="AZ30" s="110"/>
      <c r="BA30" s="110"/>
      <c r="BB30" s="110"/>
      <c r="BC30" s="110"/>
      <c r="BD30" s="110"/>
      <c r="BE30" s="110"/>
      <c r="BF30" s="110"/>
      <c r="BG30" s="110"/>
      <c r="BH30" s="110"/>
      <c r="BI30" s="110"/>
      <c r="BJ30" s="110"/>
      <c r="BK30" s="110"/>
      <c r="BL30" s="110"/>
      <c r="BM30" s="110"/>
      <c r="BN30" s="110"/>
      <c r="BO30" s="110"/>
      <c r="BP30" s="110"/>
      <c r="BQ30" s="110"/>
      <c r="BR30" s="110"/>
      <c r="BS30" s="110"/>
      <c r="BT30" s="110"/>
      <c r="BU30" s="110"/>
      <c r="BV30" s="110"/>
      <c r="BW30" s="110"/>
      <c r="BX30" s="110"/>
      <c r="BY30" s="110"/>
      <c r="BZ30" s="110"/>
      <c r="CA30" s="110"/>
      <c r="CB30" s="110"/>
      <c r="CC30" s="110"/>
      <c r="CD30" s="110"/>
      <c r="CE30" s="110"/>
      <c r="CF30" s="110"/>
      <c r="CG30" s="110"/>
      <c r="CH30" s="110"/>
      <c r="CI30" s="110"/>
      <c r="CJ30" s="110"/>
      <c r="CK30" s="110"/>
      <c r="CL30" s="110"/>
      <c r="CM30" s="110"/>
      <c r="CN30" s="110"/>
      <c r="CO30" s="110"/>
      <c r="CP30" s="110"/>
      <c r="CQ30" s="110"/>
      <c r="CR30" s="92" t="str">
        <f ca="1">INDIRECT("'"&amp;$F$2&amp;"'!B40")&amp;""</f>
        <v/>
      </c>
      <c r="CS30" s="92" t="str">
        <f ca="1">INDIRECT("'"&amp;$F$2&amp;"'!C40")&amp;""</f>
        <v/>
      </c>
      <c r="CT30" s="92">
        <f ca="1">INDIRECT("'"&amp;$F$2&amp;"'!D40")</f>
        <v>0</v>
      </c>
      <c r="CU30" s="92" t="str">
        <f ca="1">INDIRECT("'"&amp;$F$2&amp;"'!E40")&amp;""</f>
        <v/>
      </c>
      <c r="CV30" s="92" t="str">
        <f ca="1">INDIRECT("'"&amp;$F$2&amp;"'!F40")&amp;""</f>
        <v/>
      </c>
      <c r="CW30" s="92" t="str">
        <f ca="1">INDIRECT("'"&amp;$F$2&amp;"'!G40")&amp;""</f>
        <v/>
      </c>
      <c r="CX30" s="92" t="str">
        <f ca="1">INDIRECT("'"&amp;$F$2&amp;"'!H40")&amp;""</f>
        <v/>
      </c>
      <c r="CY30" s="92" t="str">
        <f ca="1">INDIRECT("'"&amp;$F$2&amp;"'!I40")&amp;""</f>
        <v/>
      </c>
      <c r="CZ30" s="91" t="str">
        <f ca="1">INDIRECT("'"&amp;$G$2&amp;"'!B40")&amp;""</f>
        <v/>
      </c>
      <c r="DA30" s="84" t="str">
        <f ca="1">INDIRECT("'"&amp;$G$2&amp;"'!C40")&amp;""</f>
        <v/>
      </c>
      <c r="DB30" s="84">
        <f ca="1">INDIRECT("'"&amp;$G$2&amp;"'!D40")</f>
        <v>0</v>
      </c>
      <c r="DC30" s="84" t="str">
        <f ca="1">INDIRECT("'"&amp;$G$2&amp;"'!E40")&amp;""</f>
        <v/>
      </c>
      <c r="DD30" s="84" t="str">
        <f ca="1">INDIRECT("'"&amp;$G$2&amp;"'!H40")&amp;""</f>
        <v/>
      </c>
      <c r="DE30" s="84" t="str">
        <f ca="1">INDIRECT("'"&amp;$G$2&amp;"'!I40")&amp;""</f>
        <v/>
      </c>
      <c r="DF30" s="84">
        <f ca="1">INDIRECT("'"&amp;$G$2&amp;"'!J40")</f>
        <v>0</v>
      </c>
      <c r="DG30" s="84">
        <f ca="1">INDIRECT("'"&amp;$G$2&amp;"'!K40")</f>
        <v>0</v>
      </c>
      <c r="DH30" s="84">
        <f ca="1">INDIRECT("'"&amp;$G$2&amp;"'!L40")</f>
        <v>0</v>
      </c>
      <c r="DI30" s="84" t="str">
        <f ca="1">INDIRECT("'"&amp;$G$2&amp;"'!M40")&amp;""</f>
        <v/>
      </c>
      <c r="DJ30" s="83" t="str">
        <f ca="1">INDIRECT("'"&amp;$H$2&amp;"'!B52")&amp;""</f>
        <v/>
      </c>
      <c r="DK30" s="83" t="str">
        <f ca="1">INDIRECT("'"&amp;$H$2&amp;"'!C52")&amp;""</f>
        <v/>
      </c>
      <c r="DL30" s="83" t="str">
        <f ca="1">INDIRECT("'"&amp;$H$2&amp;"'!D52")&amp;""</f>
        <v/>
      </c>
      <c r="DM30" s="83" t="str">
        <f ca="1">INDIRECT("'"&amp;$H$2&amp;"'!E52")&amp;""</f>
        <v/>
      </c>
      <c r="DN30" s="83" t="str">
        <f ca="1">INDIRECT("'"&amp;$H$2&amp;"'!F52")&amp;""</f>
        <v/>
      </c>
      <c r="DO30" s="83">
        <f ca="1">INDIRECT("'"&amp;$H$2&amp;"'!G52")</f>
        <v>0</v>
      </c>
      <c r="DP30" s="83">
        <f ca="1">INDIRECT("'"&amp;$H$2&amp;"'!H52")</f>
        <v>0</v>
      </c>
      <c r="DQ30" s="83" t="str">
        <f ca="1">INDIRECT("'"&amp;$H$2&amp;"'!I52")&amp;""</f>
        <v/>
      </c>
      <c r="DR30" s="83">
        <f ca="1">INDIRECT("'"&amp;$H$2&amp;"'!J52")</f>
        <v>0</v>
      </c>
      <c r="DS30" s="83">
        <f ca="1">INDIRECT("'"&amp;$H$2&amp;"'!K52")</f>
        <v>0</v>
      </c>
      <c r="DT30" s="83" t="str">
        <f ca="1">INDIRECT("'"&amp;$H$2&amp;"'!L52")&amp;""</f>
        <v/>
      </c>
      <c r="DU30" s="83" t="str">
        <f ca="1">INDIRECT("'"&amp;$H$2&amp;"'!M52")&amp;""</f>
        <v>0</v>
      </c>
      <c r="DV30" s="80" t="str">
        <f ca="1">INDIRECT("'"&amp;$I$2&amp;"'!B50")&amp;""</f>
        <v/>
      </c>
      <c r="DW30" s="80" t="str">
        <f ca="1">INDIRECT("'"&amp;$I$2&amp;"'!C50")&amp;""</f>
        <v/>
      </c>
      <c r="DX30" s="80" t="str">
        <f ca="1">INDIRECT("'"&amp;$I$2&amp;"'!D50")&amp;""</f>
        <v/>
      </c>
      <c r="DY30" s="80">
        <f ca="1">INDIRECT("'"&amp;$I$2&amp;"'!E50")</f>
        <v>0</v>
      </c>
      <c r="DZ30" s="80">
        <f ca="1">INDIRECT("'"&amp;$I$2&amp;"'!F50")</f>
        <v>0</v>
      </c>
      <c r="EA30" s="80">
        <f ca="1">INDIRECT("'"&amp;$I$2&amp;"'!G50")</f>
        <v>0</v>
      </c>
      <c r="EB30" s="80">
        <f ca="1">INDIRECT("'"&amp;$I$2&amp;"'!H50")</f>
        <v>0</v>
      </c>
      <c r="EC30" s="80" t="str">
        <f ca="1">INDIRECT("'"&amp;$I$2&amp;"'!I50")&amp;""</f>
        <v/>
      </c>
      <c r="ED30" s="80">
        <f ca="1">INDIRECT("'"&amp;$I$2&amp;"'!J50")</f>
        <v>0</v>
      </c>
      <c r="EE30" s="80">
        <f ca="1">INDIRECT("'"&amp;$I$2&amp;"'!K50")</f>
        <v>0</v>
      </c>
      <c r="EF30" s="80" t="str">
        <f ca="1">INDIRECT("'"&amp;$I$2&amp;"'!L50")&amp;""</f>
        <v/>
      </c>
      <c r="EG30" s="80" t="str">
        <f ca="1">INDIRECT("'"&amp;$I$2&amp;"'!M50")&amp;""</f>
        <v>0</v>
      </c>
    </row>
    <row r="31" spans="1:137">
      <c r="A31" s="115">
        <f t="shared" si="5"/>
        <v>0</v>
      </c>
      <c r="B31" s="19" t="str">
        <f t="shared" si="6"/>
        <v/>
      </c>
      <c r="C31" s="19" t="e">
        <f t="shared" si="7"/>
        <v>#VALUE!</v>
      </c>
      <c r="D31" s="110"/>
      <c r="E31" s="110"/>
      <c r="F31" s="110"/>
      <c r="G31" s="110"/>
      <c r="H31" s="110"/>
      <c r="I31" s="110"/>
      <c r="J31" s="110"/>
      <c r="K31" s="110"/>
      <c r="L31" s="76" t="str">
        <f t="shared" ca="1" si="0"/>
        <v/>
      </c>
      <c r="M31" s="76" t="str">
        <f t="shared" ca="1" si="1"/>
        <v/>
      </c>
      <c r="N31" s="76" t="str">
        <f t="shared" ca="1" si="2"/>
        <v/>
      </c>
      <c r="O31" s="76" t="str">
        <f t="shared" ca="1" si="3"/>
        <v/>
      </c>
      <c r="P31" s="85">
        <f t="shared" ca="1" si="4"/>
        <v>0</v>
      </c>
      <c r="Q31" s="110"/>
      <c r="R31" s="110"/>
      <c r="S31" s="110"/>
      <c r="T31" s="110"/>
      <c r="U31" s="110"/>
      <c r="V31" s="110"/>
      <c r="W31" s="110"/>
      <c r="X31" s="110"/>
      <c r="Y31" s="110"/>
      <c r="Z31" s="110"/>
      <c r="AA31" s="110"/>
      <c r="AB31" s="110"/>
      <c r="AC31" s="110"/>
      <c r="AD31" s="110"/>
      <c r="AE31" s="110"/>
      <c r="AF31" s="110"/>
      <c r="AG31" s="110"/>
      <c r="AH31" s="110"/>
      <c r="AI31" s="110"/>
      <c r="AJ31" s="110"/>
      <c r="AK31" s="110"/>
      <c r="AL31" s="110"/>
      <c r="AM31" s="110"/>
      <c r="AN31" s="110"/>
      <c r="AO31" s="110"/>
      <c r="AP31" s="110"/>
      <c r="AQ31" s="110"/>
      <c r="AR31" s="110"/>
      <c r="AS31" s="110"/>
      <c r="AT31" s="110"/>
      <c r="AU31" s="110"/>
      <c r="AV31" s="110"/>
      <c r="AW31" s="110"/>
      <c r="AX31" s="110"/>
      <c r="AY31" s="110"/>
      <c r="AZ31" s="110"/>
      <c r="BA31" s="110"/>
      <c r="BB31" s="110"/>
      <c r="BC31" s="110"/>
      <c r="BD31" s="110"/>
      <c r="BE31" s="110"/>
      <c r="BF31" s="110"/>
      <c r="BG31" s="110"/>
      <c r="BH31" s="110"/>
      <c r="BI31" s="110"/>
      <c r="BJ31" s="110"/>
      <c r="BK31" s="110"/>
      <c r="BL31" s="110"/>
      <c r="BM31" s="110"/>
      <c r="BN31" s="110"/>
      <c r="BO31" s="110"/>
      <c r="BP31" s="110"/>
      <c r="BQ31" s="110"/>
      <c r="BR31" s="110"/>
      <c r="BS31" s="110"/>
      <c r="BT31" s="110"/>
      <c r="BU31" s="110"/>
      <c r="BV31" s="110"/>
      <c r="BW31" s="110"/>
      <c r="BX31" s="110"/>
      <c r="BY31" s="110"/>
      <c r="BZ31" s="110"/>
      <c r="CA31" s="110"/>
      <c r="CB31" s="110"/>
      <c r="CC31" s="110"/>
      <c r="CD31" s="110"/>
      <c r="CE31" s="110"/>
      <c r="CF31" s="110"/>
      <c r="CG31" s="110"/>
      <c r="CH31" s="110"/>
      <c r="CI31" s="110"/>
      <c r="CJ31" s="110"/>
      <c r="CK31" s="110"/>
      <c r="CL31" s="110"/>
      <c r="CM31" s="110"/>
      <c r="CN31" s="110"/>
      <c r="CO31" s="110"/>
      <c r="CP31" s="110"/>
      <c r="CQ31" s="110"/>
      <c r="CR31" s="92" t="str">
        <f ca="1">INDIRECT("'"&amp;$F$2&amp;"'!B41")&amp;""</f>
        <v/>
      </c>
      <c r="CS31" s="92" t="str">
        <f ca="1">INDIRECT("'"&amp;$F$2&amp;"'!C41")&amp;""</f>
        <v/>
      </c>
      <c r="CT31" s="92">
        <f ca="1">INDIRECT("'"&amp;$F$2&amp;"'!D41")</f>
        <v>0</v>
      </c>
      <c r="CU31" s="92" t="str">
        <f ca="1">INDIRECT("'"&amp;$F$2&amp;"'!E41")&amp;""</f>
        <v/>
      </c>
      <c r="CV31" s="92" t="str">
        <f ca="1">INDIRECT("'"&amp;$F$2&amp;"'!F41")&amp;""</f>
        <v/>
      </c>
      <c r="CW31" s="92" t="str">
        <f ca="1">INDIRECT("'"&amp;$F$2&amp;"'!G41")&amp;""</f>
        <v/>
      </c>
      <c r="CX31" s="92" t="str">
        <f ca="1">INDIRECT("'"&amp;$F$2&amp;"'!H41")&amp;""</f>
        <v/>
      </c>
      <c r="CY31" s="92" t="str">
        <f ca="1">INDIRECT("'"&amp;$F$2&amp;"'!I41")&amp;""</f>
        <v/>
      </c>
      <c r="CZ31" s="110"/>
      <c r="DA31" s="110"/>
      <c r="DB31" s="110"/>
      <c r="DC31" s="110"/>
      <c r="DD31" s="110"/>
      <c r="DE31" s="110"/>
      <c r="DF31" s="110"/>
      <c r="DG31" s="110"/>
      <c r="DH31" s="110"/>
      <c r="DI31" s="110"/>
      <c r="DJ31" s="83" t="str">
        <f ca="1">INDIRECT("'"&amp;$H$2&amp;"'!B53")&amp;""</f>
        <v/>
      </c>
      <c r="DK31" s="83" t="str">
        <f ca="1">INDIRECT("'"&amp;$H$2&amp;"'!C53")&amp;""</f>
        <v/>
      </c>
      <c r="DL31" s="83" t="str">
        <f ca="1">INDIRECT("'"&amp;$H$2&amp;"'!D53")&amp;""</f>
        <v/>
      </c>
      <c r="DM31" s="83" t="str">
        <f ca="1">INDIRECT("'"&amp;$H$2&amp;"'!E53")&amp;""</f>
        <v/>
      </c>
      <c r="DN31" s="83" t="str">
        <f ca="1">INDIRECT("'"&amp;$H$2&amp;"'!F53")&amp;""</f>
        <v/>
      </c>
      <c r="DO31" s="83">
        <f ca="1">INDIRECT("'"&amp;$H$2&amp;"'!G53")</f>
        <v>0</v>
      </c>
      <c r="DP31" s="83">
        <f ca="1">INDIRECT("'"&amp;$H$2&amp;"'!H53")</f>
        <v>0</v>
      </c>
      <c r="DQ31" s="83" t="str">
        <f ca="1">INDIRECT("'"&amp;$H$2&amp;"'!I53")&amp;""</f>
        <v/>
      </c>
      <c r="DR31" s="83">
        <f ca="1">INDIRECT("'"&amp;$H$2&amp;"'!J53")</f>
        <v>0</v>
      </c>
      <c r="DS31" s="83">
        <f ca="1">INDIRECT("'"&amp;$H$2&amp;"'!K53")</f>
        <v>0</v>
      </c>
      <c r="DT31" s="83" t="str">
        <f ca="1">INDIRECT("'"&amp;$H$2&amp;"'!L53")&amp;""</f>
        <v/>
      </c>
      <c r="DU31" s="83" t="str">
        <f ca="1">INDIRECT("'"&amp;$H$2&amp;"'!M53")&amp;""</f>
        <v>0</v>
      </c>
      <c r="DV31" s="80" t="str">
        <f ca="1">INDIRECT("'"&amp;$I$2&amp;"'!B51")&amp;""</f>
        <v/>
      </c>
      <c r="DW31" s="80" t="str">
        <f ca="1">INDIRECT("'"&amp;$I$2&amp;"'!C51")&amp;""</f>
        <v/>
      </c>
      <c r="DX31" s="80" t="str">
        <f ca="1">INDIRECT("'"&amp;$I$2&amp;"'!D51")&amp;""</f>
        <v/>
      </c>
      <c r="DY31" s="80">
        <f ca="1">INDIRECT("'"&amp;$I$2&amp;"'!E51")</f>
        <v>0</v>
      </c>
      <c r="DZ31" s="80">
        <f ca="1">INDIRECT("'"&amp;$I$2&amp;"'!F51")</f>
        <v>0</v>
      </c>
      <c r="EA31" s="80">
        <f ca="1">INDIRECT("'"&amp;$I$2&amp;"'!G51")</f>
        <v>0</v>
      </c>
      <c r="EB31" s="80">
        <f ca="1">INDIRECT("'"&amp;$I$2&amp;"'!H51")</f>
        <v>0</v>
      </c>
      <c r="EC31" s="80" t="str">
        <f ca="1">INDIRECT("'"&amp;$I$2&amp;"'!I51")&amp;""</f>
        <v/>
      </c>
      <c r="ED31" s="80">
        <f ca="1">INDIRECT("'"&amp;$I$2&amp;"'!J51")</f>
        <v>0</v>
      </c>
      <c r="EE31" s="80">
        <f ca="1">INDIRECT("'"&amp;$I$2&amp;"'!K51")</f>
        <v>0</v>
      </c>
      <c r="EF31" s="80" t="str">
        <f ca="1">INDIRECT("'"&amp;$I$2&amp;"'!L51")&amp;""</f>
        <v/>
      </c>
      <c r="EG31" s="80" t="str">
        <f ca="1">INDIRECT("'"&amp;$I$2&amp;"'!M51")&amp;""</f>
        <v>0</v>
      </c>
    </row>
    <row r="32" spans="1:137">
      <c r="A32" s="115">
        <f t="shared" si="5"/>
        <v>0</v>
      </c>
      <c r="B32" s="19" t="str">
        <f t="shared" si="6"/>
        <v/>
      </c>
      <c r="C32" s="19" t="e">
        <f t="shared" si="7"/>
        <v>#VALUE!</v>
      </c>
      <c r="D32" s="110"/>
      <c r="E32" s="110"/>
      <c r="F32" s="110"/>
      <c r="G32" s="110"/>
      <c r="H32" s="110"/>
      <c r="I32" s="110"/>
      <c r="J32" s="110"/>
      <c r="K32" s="110"/>
      <c r="L32" s="76" t="str">
        <f t="shared" ca="1" si="0"/>
        <v/>
      </c>
      <c r="M32" s="76" t="str">
        <f t="shared" ca="1" si="1"/>
        <v/>
      </c>
      <c r="N32" s="76" t="str">
        <f t="shared" ca="1" si="2"/>
        <v/>
      </c>
      <c r="O32" s="76" t="str">
        <f t="shared" ca="1" si="3"/>
        <v/>
      </c>
      <c r="P32" s="85">
        <f t="shared" ca="1" si="4"/>
        <v>0</v>
      </c>
      <c r="Q32" s="110"/>
      <c r="R32" s="110"/>
      <c r="S32" s="110"/>
      <c r="T32" s="110"/>
      <c r="U32" s="110"/>
      <c r="V32" s="110"/>
      <c r="W32" s="110"/>
      <c r="X32" s="110"/>
      <c r="Y32" s="110"/>
      <c r="Z32" s="110"/>
      <c r="AA32" s="110"/>
      <c r="AB32" s="110"/>
      <c r="AC32" s="110"/>
      <c r="AD32" s="110"/>
      <c r="AE32" s="110"/>
      <c r="AF32" s="110"/>
      <c r="AG32" s="110"/>
      <c r="AH32" s="110"/>
      <c r="AI32" s="110"/>
      <c r="AJ32" s="110"/>
      <c r="AK32" s="110"/>
      <c r="AL32" s="110"/>
      <c r="AM32" s="110"/>
      <c r="AN32" s="110"/>
      <c r="AO32" s="110"/>
      <c r="AP32" s="110"/>
      <c r="AQ32" s="110"/>
      <c r="AR32" s="110"/>
      <c r="AS32" s="110"/>
      <c r="AT32" s="110"/>
      <c r="AU32" s="110"/>
      <c r="AV32" s="110"/>
      <c r="AW32" s="110"/>
      <c r="AX32" s="110"/>
      <c r="AY32" s="110"/>
      <c r="AZ32" s="110"/>
      <c r="BA32" s="110"/>
      <c r="BB32" s="110"/>
      <c r="BC32" s="110"/>
      <c r="BD32" s="110"/>
      <c r="BE32" s="110"/>
      <c r="BF32" s="110"/>
      <c r="BG32" s="110"/>
      <c r="BH32" s="110"/>
      <c r="BI32" s="110"/>
      <c r="BJ32" s="110"/>
      <c r="BK32" s="110"/>
      <c r="BL32" s="110"/>
      <c r="BM32" s="110"/>
      <c r="BN32" s="110"/>
      <c r="BO32" s="110"/>
      <c r="BP32" s="110"/>
      <c r="BQ32" s="110"/>
      <c r="BR32" s="110"/>
      <c r="BS32" s="110"/>
      <c r="BT32" s="110"/>
      <c r="BU32" s="110"/>
      <c r="BV32" s="110"/>
      <c r="BW32" s="110"/>
      <c r="BX32" s="110"/>
      <c r="BY32" s="110"/>
      <c r="BZ32" s="110"/>
      <c r="CA32" s="110"/>
      <c r="CB32" s="110"/>
      <c r="CC32" s="110"/>
      <c r="CD32" s="110"/>
      <c r="CE32" s="110"/>
      <c r="CF32" s="110"/>
      <c r="CG32" s="110"/>
      <c r="CH32" s="110"/>
      <c r="CI32" s="110"/>
      <c r="CJ32" s="110"/>
      <c r="CK32" s="110"/>
      <c r="CL32" s="110"/>
      <c r="CM32" s="110"/>
      <c r="CN32" s="110"/>
      <c r="CO32" s="110"/>
      <c r="CP32" s="110"/>
      <c r="CQ32" s="110"/>
      <c r="CR32" s="92" t="str">
        <f ca="1">INDIRECT("'"&amp;$F$2&amp;"'!B42")&amp;""</f>
        <v/>
      </c>
      <c r="CS32" s="92" t="str">
        <f ca="1">INDIRECT("'"&amp;$F$2&amp;"'!C42")&amp;""</f>
        <v/>
      </c>
      <c r="CT32" s="92">
        <f ca="1">INDIRECT("'"&amp;$F$2&amp;"'!D42")</f>
        <v>0</v>
      </c>
      <c r="CU32" s="92" t="str">
        <f ca="1">INDIRECT("'"&amp;$F$2&amp;"'!E42")&amp;""</f>
        <v/>
      </c>
      <c r="CV32" s="92" t="str">
        <f ca="1">INDIRECT("'"&amp;$F$2&amp;"'!F42")&amp;""</f>
        <v/>
      </c>
      <c r="CW32" s="92" t="str">
        <f ca="1">INDIRECT("'"&amp;$F$2&amp;"'!G42")&amp;""</f>
        <v/>
      </c>
      <c r="CX32" s="92" t="str">
        <f ca="1">INDIRECT("'"&amp;$F$2&amp;"'!H42")&amp;""</f>
        <v/>
      </c>
      <c r="CY32" s="92" t="str">
        <f ca="1">INDIRECT("'"&amp;$F$2&amp;"'!I42")&amp;""</f>
        <v/>
      </c>
      <c r="CZ32" s="110"/>
      <c r="DA32" s="110"/>
      <c r="DB32" s="110"/>
      <c r="DC32" s="110"/>
      <c r="DD32" s="110"/>
      <c r="DE32" s="110"/>
      <c r="DF32" s="110"/>
      <c r="DG32" s="110"/>
      <c r="DH32" s="110"/>
      <c r="DI32" s="110"/>
      <c r="DJ32" s="83" t="str">
        <f ca="1">INDIRECT("'"&amp;$H$2&amp;"'!B54")&amp;""</f>
        <v/>
      </c>
      <c r="DK32" s="83" t="str">
        <f ca="1">INDIRECT("'"&amp;$H$2&amp;"'!C54")&amp;""</f>
        <v/>
      </c>
      <c r="DL32" s="83" t="str">
        <f ca="1">INDIRECT("'"&amp;$H$2&amp;"'!D54")&amp;""</f>
        <v/>
      </c>
      <c r="DM32" s="83" t="str">
        <f ca="1">INDIRECT("'"&amp;$H$2&amp;"'!E54")&amp;""</f>
        <v/>
      </c>
      <c r="DN32" s="83" t="str">
        <f ca="1">INDIRECT("'"&amp;$H$2&amp;"'!F54")&amp;""</f>
        <v/>
      </c>
      <c r="DO32" s="83">
        <f ca="1">INDIRECT("'"&amp;$H$2&amp;"'!G54")</f>
        <v>0</v>
      </c>
      <c r="DP32" s="83">
        <f ca="1">INDIRECT("'"&amp;$H$2&amp;"'!H54")</f>
        <v>0</v>
      </c>
      <c r="DQ32" s="83" t="str">
        <f ca="1">INDIRECT("'"&amp;$H$2&amp;"'!I54")&amp;""</f>
        <v/>
      </c>
      <c r="DR32" s="83">
        <f ca="1">INDIRECT("'"&amp;$H$2&amp;"'!J54")</f>
        <v>0</v>
      </c>
      <c r="DS32" s="83">
        <f ca="1">INDIRECT("'"&amp;$H$2&amp;"'!K54")</f>
        <v>0</v>
      </c>
      <c r="DT32" s="83" t="str">
        <f ca="1">INDIRECT("'"&amp;$H$2&amp;"'!L54")&amp;""</f>
        <v/>
      </c>
      <c r="DU32" s="83" t="str">
        <f ca="1">INDIRECT("'"&amp;$H$2&amp;"'!M54")&amp;""</f>
        <v>0</v>
      </c>
      <c r="DV32" s="80" t="str">
        <f ca="1">INDIRECT("'"&amp;$I$2&amp;"'!B52")&amp;""</f>
        <v/>
      </c>
      <c r="DW32" s="80" t="str">
        <f ca="1">INDIRECT("'"&amp;$I$2&amp;"'!C52")&amp;""</f>
        <v/>
      </c>
      <c r="DX32" s="80" t="str">
        <f ca="1">INDIRECT("'"&amp;$I$2&amp;"'!D52")&amp;""</f>
        <v/>
      </c>
      <c r="DY32" s="80">
        <f ca="1">INDIRECT("'"&amp;$I$2&amp;"'!E52")</f>
        <v>0</v>
      </c>
      <c r="DZ32" s="80">
        <f ca="1">INDIRECT("'"&amp;$I$2&amp;"'!F52")</f>
        <v>0</v>
      </c>
      <c r="EA32" s="80">
        <f ca="1">INDIRECT("'"&amp;$I$2&amp;"'!G52")</f>
        <v>0</v>
      </c>
      <c r="EB32" s="80">
        <f ca="1">INDIRECT("'"&amp;$I$2&amp;"'!H52")</f>
        <v>0</v>
      </c>
      <c r="EC32" s="80" t="str">
        <f ca="1">INDIRECT("'"&amp;$I$2&amp;"'!I52")&amp;""</f>
        <v/>
      </c>
      <c r="ED32" s="80">
        <f ca="1">INDIRECT("'"&amp;$I$2&amp;"'!J52")</f>
        <v>0</v>
      </c>
      <c r="EE32" s="80">
        <f ca="1">INDIRECT("'"&amp;$I$2&amp;"'!K52")</f>
        <v>0</v>
      </c>
      <c r="EF32" s="80" t="str">
        <f ca="1">INDIRECT("'"&amp;$I$2&amp;"'!L52")&amp;""</f>
        <v/>
      </c>
      <c r="EG32" s="80" t="str">
        <f ca="1">INDIRECT("'"&amp;$I$2&amp;"'!M52")&amp;""</f>
        <v>0</v>
      </c>
    </row>
    <row r="33" spans="1:137">
      <c r="A33" s="115">
        <f t="shared" si="5"/>
        <v>0</v>
      </c>
      <c r="B33" s="19" t="str">
        <f t="shared" si="6"/>
        <v/>
      </c>
      <c r="C33" s="19" t="e">
        <f t="shared" si="7"/>
        <v>#VALUE!</v>
      </c>
      <c r="D33" s="110"/>
      <c r="E33" s="110"/>
      <c r="F33" s="110"/>
      <c r="G33" s="110"/>
      <c r="H33" s="110"/>
      <c r="I33" s="110"/>
      <c r="J33" s="110"/>
      <c r="K33" s="110"/>
      <c r="L33" s="76" t="str">
        <f t="shared" ca="1" si="0"/>
        <v/>
      </c>
      <c r="M33" s="76" t="str">
        <f t="shared" ca="1" si="1"/>
        <v/>
      </c>
      <c r="N33" s="76" t="str">
        <f t="shared" ca="1" si="2"/>
        <v/>
      </c>
      <c r="O33" s="76" t="str">
        <f t="shared" ca="1" si="3"/>
        <v/>
      </c>
      <c r="P33" s="85">
        <f t="shared" ca="1" si="4"/>
        <v>0</v>
      </c>
      <c r="Q33" s="110"/>
      <c r="R33" s="110"/>
      <c r="S33" s="110"/>
      <c r="T33" s="110"/>
      <c r="U33" s="110"/>
      <c r="V33" s="110"/>
      <c r="W33" s="110"/>
      <c r="X33" s="110"/>
      <c r="Y33" s="110"/>
      <c r="Z33" s="110"/>
      <c r="AA33" s="110"/>
      <c r="AB33" s="110"/>
      <c r="AC33" s="110"/>
      <c r="AD33" s="110"/>
      <c r="AE33" s="110"/>
      <c r="AF33" s="110"/>
      <c r="AG33" s="110"/>
      <c r="AH33" s="110"/>
      <c r="AI33" s="110"/>
      <c r="AJ33" s="110"/>
      <c r="AK33" s="110"/>
      <c r="AL33" s="110"/>
      <c r="AM33" s="110"/>
      <c r="AN33" s="110"/>
      <c r="AO33" s="110"/>
      <c r="AP33" s="110"/>
      <c r="AQ33" s="110"/>
      <c r="AR33" s="110"/>
      <c r="AS33" s="110"/>
      <c r="AT33" s="110"/>
      <c r="AU33" s="110"/>
      <c r="AV33" s="110"/>
      <c r="AW33" s="110"/>
      <c r="AX33" s="110"/>
      <c r="AY33" s="110"/>
      <c r="AZ33" s="110"/>
      <c r="BA33" s="110"/>
      <c r="BB33" s="110"/>
      <c r="BC33" s="110"/>
      <c r="BD33" s="110"/>
      <c r="BE33" s="110"/>
      <c r="BF33" s="110"/>
      <c r="BG33" s="110"/>
      <c r="BH33" s="110"/>
      <c r="BI33" s="110"/>
      <c r="BJ33" s="110"/>
      <c r="BK33" s="110"/>
      <c r="BL33" s="110"/>
      <c r="BM33" s="110"/>
      <c r="BN33" s="110"/>
      <c r="BO33" s="110"/>
      <c r="BP33" s="110"/>
      <c r="BQ33" s="110"/>
      <c r="BR33" s="110"/>
      <c r="BS33" s="110"/>
      <c r="BT33" s="110"/>
      <c r="BU33" s="110"/>
      <c r="BV33" s="110"/>
      <c r="BW33" s="110"/>
      <c r="BX33" s="110"/>
      <c r="BY33" s="110"/>
      <c r="BZ33" s="110"/>
      <c r="CA33" s="110"/>
      <c r="CB33" s="110"/>
      <c r="CC33" s="110"/>
      <c r="CD33" s="110"/>
      <c r="CE33" s="110"/>
      <c r="CF33" s="110"/>
      <c r="CG33" s="110"/>
      <c r="CH33" s="110"/>
      <c r="CI33" s="110"/>
      <c r="CJ33" s="110"/>
      <c r="CK33" s="110"/>
      <c r="CL33" s="110"/>
      <c r="CM33" s="110"/>
      <c r="CN33" s="110"/>
      <c r="CO33" s="110"/>
      <c r="CP33" s="110"/>
      <c r="CQ33" s="110"/>
      <c r="CR33" s="92" t="str">
        <f ca="1">INDIRECT("'"&amp;$F$2&amp;"'!B43")&amp;""</f>
        <v/>
      </c>
      <c r="CS33" s="92" t="str">
        <f ca="1">INDIRECT("'"&amp;$F$2&amp;"'!C43")&amp;""</f>
        <v/>
      </c>
      <c r="CT33" s="92">
        <f ca="1">INDIRECT("'"&amp;$F$2&amp;"'!D43")</f>
        <v>0</v>
      </c>
      <c r="CU33" s="92" t="str">
        <f ca="1">INDIRECT("'"&amp;$F$2&amp;"'!E43")&amp;""</f>
        <v/>
      </c>
      <c r="CV33" s="92" t="str">
        <f ca="1">INDIRECT("'"&amp;$F$2&amp;"'!F43")&amp;""</f>
        <v/>
      </c>
      <c r="CW33" s="92" t="str">
        <f ca="1">INDIRECT("'"&amp;$F$2&amp;"'!G43")&amp;""</f>
        <v/>
      </c>
      <c r="CX33" s="92" t="str">
        <f ca="1">INDIRECT("'"&amp;$F$2&amp;"'!H43")&amp;""</f>
        <v/>
      </c>
      <c r="CY33" s="92" t="str">
        <f ca="1">INDIRECT("'"&amp;$F$2&amp;"'!I43")&amp;""</f>
        <v/>
      </c>
      <c r="CZ33" s="110"/>
      <c r="DA33" s="110"/>
      <c r="DB33" s="110"/>
      <c r="DC33" s="110"/>
      <c r="DD33" s="110"/>
      <c r="DE33" s="110"/>
      <c r="DF33" s="110"/>
      <c r="DG33" s="110"/>
      <c r="DH33" s="110"/>
      <c r="DI33" s="110"/>
      <c r="DJ33" s="83" t="str">
        <f ca="1">INDIRECT("'"&amp;$H$2&amp;"'!B55")&amp;""</f>
        <v/>
      </c>
      <c r="DK33" s="83" t="str">
        <f ca="1">INDIRECT("'"&amp;$H$2&amp;"'!C55")&amp;""</f>
        <v/>
      </c>
      <c r="DL33" s="83" t="str">
        <f ca="1">INDIRECT("'"&amp;$H$2&amp;"'!D55")&amp;""</f>
        <v/>
      </c>
      <c r="DM33" s="83" t="str">
        <f ca="1">INDIRECT("'"&amp;$H$2&amp;"'!E55")&amp;""</f>
        <v/>
      </c>
      <c r="DN33" s="83" t="str">
        <f ca="1">INDIRECT("'"&amp;$H$2&amp;"'!F55")&amp;""</f>
        <v/>
      </c>
      <c r="DO33" s="83">
        <f ca="1">INDIRECT("'"&amp;$H$2&amp;"'!G55")</f>
        <v>0</v>
      </c>
      <c r="DP33" s="83">
        <f ca="1">INDIRECT("'"&amp;$H$2&amp;"'!H55")</f>
        <v>0</v>
      </c>
      <c r="DQ33" s="83" t="str">
        <f ca="1">INDIRECT("'"&amp;$H$2&amp;"'!I55")&amp;""</f>
        <v/>
      </c>
      <c r="DR33" s="83">
        <f ca="1">INDIRECT("'"&amp;$H$2&amp;"'!J55")</f>
        <v>0</v>
      </c>
      <c r="DS33" s="83">
        <f ca="1">INDIRECT("'"&amp;$H$2&amp;"'!K55")</f>
        <v>0</v>
      </c>
      <c r="DT33" s="83" t="str">
        <f ca="1">INDIRECT("'"&amp;$H$2&amp;"'!L55")&amp;""</f>
        <v/>
      </c>
      <c r="DU33" s="83" t="str">
        <f ca="1">INDIRECT("'"&amp;$H$2&amp;"'!M55")&amp;""</f>
        <v>0</v>
      </c>
      <c r="DV33" s="80" t="str">
        <f ca="1">INDIRECT("'"&amp;$I$2&amp;"'!B53")&amp;""</f>
        <v/>
      </c>
      <c r="DW33" s="80" t="str">
        <f ca="1">INDIRECT("'"&amp;$I$2&amp;"'!C53")&amp;""</f>
        <v/>
      </c>
      <c r="DX33" s="80" t="str">
        <f ca="1">INDIRECT("'"&amp;$I$2&amp;"'!D53")&amp;""</f>
        <v/>
      </c>
      <c r="DY33" s="80">
        <f ca="1">INDIRECT("'"&amp;$I$2&amp;"'!E53")</f>
        <v>0</v>
      </c>
      <c r="DZ33" s="80">
        <f ca="1">INDIRECT("'"&amp;$I$2&amp;"'!F53")</f>
        <v>0</v>
      </c>
      <c r="EA33" s="80">
        <f ca="1">INDIRECT("'"&amp;$I$2&amp;"'!G53")</f>
        <v>0</v>
      </c>
      <c r="EB33" s="80">
        <f ca="1">INDIRECT("'"&amp;$I$2&amp;"'!H53")</f>
        <v>0</v>
      </c>
      <c r="EC33" s="80" t="str">
        <f ca="1">INDIRECT("'"&amp;$I$2&amp;"'!I53")&amp;""</f>
        <v/>
      </c>
      <c r="ED33" s="80">
        <f ca="1">INDIRECT("'"&amp;$I$2&amp;"'!J53")</f>
        <v>0</v>
      </c>
      <c r="EE33" s="80">
        <f ca="1">INDIRECT("'"&amp;$I$2&amp;"'!K53")</f>
        <v>0</v>
      </c>
      <c r="EF33" s="80" t="str">
        <f ca="1">INDIRECT("'"&amp;$I$2&amp;"'!L53")&amp;""</f>
        <v/>
      </c>
      <c r="EG33" s="80" t="str">
        <f ca="1">INDIRECT("'"&amp;$I$2&amp;"'!M53")&amp;""</f>
        <v>0</v>
      </c>
    </row>
    <row r="34" spans="1:137">
      <c r="A34" s="115">
        <f t="shared" si="5"/>
        <v>0</v>
      </c>
      <c r="B34" s="19" t="str">
        <f t="shared" si="6"/>
        <v/>
      </c>
      <c r="C34" s="19" t="e">
        <f t="shared" si="7"/>
        <v>#VALUE!</v>
      </c>
      <c r="D34" s="110"/>
      <c r="E34" s="110"/>
      <c r="F34" s="110"/>
      <c r="G34" s="110"/>
      <c r="H34" s="110"/>
      <c r="I34" s="110"/>
      <c r="J34" s="110"/>
      <c r="K34" s="110"/>
      <c r="L34" s="76" t="str">
        <f t="shared" ca="1" si="0"/>
        <v/>
      </c>
      <c r="M34" s="76" t="str">
        <f t="shared" ca="1" si="1"/>
        <v/>
      </c>
      <c r="N34" s="76" t="str">
        <f t="shared" ca="1" si="2"/>
        <v/>
      </c>
      <c r="O34" s="76" t="str">
        <f t="shared" ca="1" si="3"/>
        <v/>
      </c>
      <c r="P34" s="85">
        <f t="shared" ca="1" si="4"/>
        <v>0</v>
      </c>
      <c r="Q34" s="110"/>
      <c r="R34" s="110"/>
      <c r="S34" s="110"/>
      <c r="T34" s="110"/>
      <c r="U34" s="110"/>
      <c r="V34" s="110"/>
      <c r="W34" s="110"/>
      <c r="X34" s="110"/>
      <c r="Y34" s="110"/>
      <c r="Z34" s="110"/>
      <c r="AA34" s="110"/>
      <c r="AB34" s="110"/>
      <c r="AC34" s="110"/>
      <c r="AD34" s="110"/>
      <c r="AE34" s="110"/>
      <c r="AF34" s="110"/>
      <c r="AG34" s="110"/>
      <c r="AH34" s="110"/>
      <c r="AI34" s="110"/>
      <c r="AJ34" s="110"/>
      <c r="AK34" s="110"/>
      <c r="AL34" s="110"/>
      <c r="AM34" s="110"/>
      <c r="AN34" s="110"/>
      <c r="AO34" s="110"/>
      <c r="AP34" s="110"/>
      <c r="AQ34" s="110"/>
      <c r="AR34" s="110"/>
      <c r="AS34" s="110"/>
      <c r="AT34" s="110"/>
      <c r="AU34" s="110"/>
      <c r="AV34" s="110"/>
      <c r="AW34" s="110"/>
      <c r="AX34" s="110"/>
      <c r="AY34" s="110"/>
      <c r="AZ34" s="110"/>
      <c r="BA34" s="110"/>
      <c r="BB34" s="110"/>
      <c r="BC34" s="110"/>
      <c r="BD34" s="110"/>
      <c r="BE34" s="110"/>
      <c r="BF34" s="110"/>
      <c r="BG34" s="110"/>
      <c r="BH34" s="110"/>
      <c r="BI34" s="110"/>
      <c r="BJ34" s="110"/>
      <c r="BK34" s="110"/>
      <c r="BL34" s="110"/>
      <c r="BM34" s="110"/>
      <c r="BN34" s="110"/>
      <c r="BO34" s="110"/>
      <c r="BP34" s="110"/>
      <c r="BQ34" s="110"/>
      <c r="BR34" s="110"/>
      <c r="BS34" s="110"/>
      <c r="BT34" s="110"/>
      <c r="BU34" s="110"/>
      <c r="BV34" s="110"/>
      <c r="BW34" s="110"/>
      <c r="BX34" s="110"/>
      <c r="BY34" s="110"/>
      <c r="BZ34" s="110"/>
      <c r="CA34" s="110"/>
      <c r="CB34" s="110"/>
      <c r="CC34" s="110"/>
      <c r="CD34" s="110"/>
      <c r="CE34" s="110"/>
      <c r="CF34" s="110"/>
      <c r="CG34" s="110"/>
      <c r="CH34" s="110"/>
      <c r="CI34" s="110"/>
      <c r="CJ34" s="110"/>
      <c r="CK34" s="110"/>
      <c r="CL34" s="110"/>
      <c r="CM34" s="110"/>
      <c r="CN34" s="110"/>
      <c r="CO34" s="110"/>
      <c r="CP34" s="110"/>
      <c r="CQ34" s="110"/>
      <c r="CR34" s="92" t="str">
        <f ca="1">INDIRECT("'"&amp;$F$2&amp;"'!B44")&amp;""</f>
        <v/>
      </c>
      <c r="CS34" s="92" t="str">
        <f ca="1">INDIRECT("'"&amp;$F$2&amp;"'!C44")&amp;""</f>
        <v/>
      </c>
      <c r="CT34" s="92">
        <f ca="1">INDIRECT("'"&amp;$F$2&amp;"'!D44")</f>
        <v>0</v>
      </c>
      <c r="CU34" s="92" t="str">
        <f ca="1">INDIRECT("'"&amp;$F$2&amp;"'!E44")&amp;""</f>
        <v/>
      </c>
      <c r="CV34" s="92" t="str">
        <f ca="1">INDIRECT("'"&amp;$F$2&amp;"'!F44")&amp;""</f>
        <v/>
      </c>
      <c r="CW34" s="92" t="str">
        <f ca="1">INDIRECT("'"&amp;$F$2&amp;"'!G44")&amp;""</f>
        <v/>
      </c>
      <c r="CX34" s="92" t="str">
        <f ca="1">INDIRECT("'"&amp;$F$2&amp;"'!H44")&amp;""</f>
        <v/>
      </c>
      <c r="CY34" s="92" t="str">
        <f ca="1">INDIRECT("'"&amp;$F$2&amp;"'!I44")&amp;""</f>
        <v/>
      </c>
      <c r="CZ34" s="110"/>
      <c r="DA34" s="110"/>
      <c r="DB34" s="110"/>
      <c r="DC34" s="110"/>
      <c r="DD34" s="110"/>
      <c r="DE34" s="110"/>
      <c r="DF34" s="110"/>
      <c r="DG34" s="110"/>
      <c r="DH34" s="110"/>
      <c r="DI34" s="110"/>
      <c r="DJ34" s="83" t="str">
        <f ca="1">INDIRECT("'"&amp;$H$2&amp;"'!B56")&amp;""</f>
        <v/>
      </c>
      <c r="DK34" s="83" t="str">
        <f ca="1">INDIRECT("'"&amp;$H$2&amp;"'!C56")&amp;""</f>
        <v/>
      </c>
      <c r="DL34" s="83" t="str">
        <f ca="1">INDIRECT("'"&amp;$H$2&amp;"'!D56")&amp;""</f>
        <v/>
      </c>
      <c r="DM34" s="83" t="str">
        <f ca="1">INDIRECT("'"&amp;$H$2&amp;"'!E56")&amp;""</f>
        <v/>
      </c>
      <c r="DN34" s="83" t="str">
        <f ca="1">INDIRECT("'"&amp;$H$2&amp;"'!F56")&amp;""</f>
        <v/>
      </c>
      <c r="DO34" s="83">
        <f ca="1">INDIRECT("'"&amp;$H$2&amp;"'!G56")</f>
        <v>0</v>
      </c>
      <c r="DP34" s="83">
        <f ca="1">INDIRECT("'"&amp;$H$2&amp;"'!H56")</f>
        <v>0</v>
      </c>
      <c r="DQ34" s="83" t="str">
        <f ca="1">INDIRECT("'"&amp;$H$2&amp;"'!I56")&amp;""</f>
        <v/>
      </c>
      <c r="DR34" s="83">
        <f ca="1">INDIRECT("'"&amp;$H$2&amp;"'!J56")</f>
        <v>0</v>
      </c>
      <c r="DS34" s="83">
        <f ca="1">INDIRECT("'"&amp;$H$2&amp;"'!K56")</f>
        <v>0</v>
      </c>
      <c r="DT34" s="83" t="str">
        <f ca="1">INDIRECT("'"&amp;$H$2&amp;"'!L56")&amp;""</f>
        <v/>
      </c>
      <c r="DU34" s="83" t="str">
        <f ca="1">INDIRECT("'"&amp;$H$2&amp;"'!M56")&amp;""</f>
        <v>0</v>
      </c>
      <c r="DV34" s="80" t="str">
        <f ca="1">INDIRECT("'"&amp;$I$2&amp;"'!B54")&amp;""</f>
        <v/>
      </c>
      <c r="DW34" s="80" t="str">
        <f ca="1">INDIRECT("'"&amp;$I$2&amp;"'!C54")&amp;""</f>
        <v/>
      </c>
      <c r="DX34" s="80" t="str">
        <f ca="1">INDIRECT("'"&amp;$I$2&amp;"'!D54")&amp;""</f>
        <v/>
      </c>
      <c r="DY34" s="80">
        <f ca="1">INDIRECT("'"&amp;$I$2&amp;"'!E54")</f>
        <v>0</v>
      </c>
      <c r="DZ34" s="80">
        <f ca="1">INDIRECT("'"&amp;$I$2&amp;"'!F54")</f>
        <v>0</v>
      </c>
      <c r="EA34" s="80">
        <f ca="1">INDIRECT("'"&amp;$I$2&amp;"'!G54")</f>
        <v>0</v>
      </c>
      <c r="EB34" s="80">
        <f ca="1">INDIRECT("'"&amp;$I$2&amp;"'!H54")</f>
        <v>0</v>
      </c>
      <c r="EC34" s="80" t="str">
        <f ca="1">INDIRECT("'"&amp;$I$2&amp;"'!I54")&amp;""</f>
        <v/>
      </c>
      <c r="ED34" s="80">
        <f ca="1">INDIRECT("'"&amp;$I$2&amp;"'!J54")</f>
        <v>0</v>
      </c>
      <c r="EE34" s="80">
        <f ca="1">INDIRECT("'"&amp;$I$2&amp;"'!K54")</f>
        <v>0</v>
      </c>
      <c r="EF34" s="80" t="str">
        <f ca="1">INDIRECT("'"&amp;$I$2&amp;"'!L54")&amp;""</f>
        <v/>
      </c>
      <c r="EG34" s="80" t="str">
        <f ca="1">INDIRECT("'"&amp;$I$2&amp;"'!M54")&amp;""</f>
        <v>0</v>
      </c>
    </row>
    <row r="35" spans="1:137">
      <c r="A35" s="115">
        <f t="shared" si="5"/>
        <v>0</v>
      </c>
      <c r="B35" s="19" t="str">
        <f t="shared" si="6"/>
        <v/>
      </c>
      <c r="C35" s="19" t="e">
        <f t="shared" si="7"/>
        <v>#VALUE!</v>
      </c>
      <c r="D35" s="110"/>
      <c r="E35" s="110"/>
      <c r="F35" s="110"/>
      <c r="G35" s="110"/>
      <c r="H35" s="110"/>
      <c r="I35" s="110"/>
      <c r="J35" s="110"/>
      <c r="K35" s="110"/>
      <c r="L35" s="76" t="str">
        <f t="shared" ca="1" si="0"/>
        <v/>
      </c>
      <c r="M35" s="76" t="str">
        <f t="shared" ca="1" si="1"/>
        <v/>
      </c>
      <c r="N35" s="76" t="str">
        <f t="shared" ca="1" si="2"/>
        <v/>
      </c>
      <c r="O35" s="76" t="str">
        <f t="shared" ca="1" si="3"/>
        <v/>
      </c>
      <c r="P35" s="85">
        <f t="shared" ca="1" si="4"/>
        <v>0</v>
      </c>
      <c r="Q35" s="110"/>
      <c r="R35" s="110"/>
      <c r="S35" s="110"/>
      <c r="T35" s="110"/>
      <c r="U35" s="110"/>
      <c r="V35" s="110"/>
      <c r="W35" s="110"/>
      <c r="X35" s="110"/>
      <c r="Y35" s="110"/>
      <c r="Z35" s="110"/>
      <c r="AA35" s="110"/>
      <c r="AB35" s="110"/>
      <c r="AC35" s="110"/>
      <c r="AD35" s="110"/>
      <c r="AE35" s="110"/>
      <c r="AF35" s="110"/>
      <c r="AG35" s="110"/>
      <c r="AH35" s="110"/>
      <c r="AI35" s="110"/>
      <c r="AJ35" s="110"/>
      <c r="AK35" s="110"/>
      <c r="AL35" s="110"/>
      <c r="AM35" s="110"/>
      <c r="AN35" s="110"/>
      <c r="AO35" s="110"/>
      <c r="AP35" s="110"/>
      <c r="AQ35" s="110"/>
      <c r="AR35" s="110"/>
      <c r="AS35" s="110"/>
      <c r="AT35" s="110"/>
      <c r="AU35" s="110"/>
      <c r="AV35" s="110"/>
      <c r="AW35" s="110"/>
      <c r="AX35" s="110"/>
      <c r="AY35" s="110"/>
      <c r="AZ35" s="110"/>
      <c r="BA35" s="110"/>
      <c r="BB35" s="110"/>
      <c r="BC35" s="110"/>
      <c r="BD35" s="110"/>
      <c r="BE35" s="110"/>
      <c r="BF35" s="110"/>
      <c r="BG35" s="110"/>
      <c r="BH35" s="110"/>
      <c r="BI35" s="110"/>
      <c r="BJ35" s="110"/>
      <c r="BK35" s="110"/>
      <c r="BL35" s="110"/>
      <c r="BM35" s="110"/>
      <c r="BN35" s="110"/>
      <c r="BO35" s="110"/>
      <c r="BP35" s="110"/>
      <c r="BQ35" s="110"/>
      <c r="BR35" s="110"/>
      <c r="BS35" s="110"/>
      <c r="BT35" s="110"/>
      <c r="BU35" s="110"/>
      <c r="BV35" s="110"/>
      <c r="BW35" s="110"/>
      <c r="BX35" s="110"/>
      <c r="BY35" s="110"/>
      <c r="BZ35" s="110"/>
      <c r="CA35" s="110"/>
      <c r="CB35" s="110"/>
      <c r="CC35" s="110"/>
      <c r="CD35" s="110"/>
      <c r="CE35" s="110"/>
      <c r="CF35" s="110"/>
      <c r="CG35" s="110"/>
      <c r="CH35" s="110"/>
      <c r="CI35" s="110"/>
      <c r="CJ35" s="110"/>
      <c r="CK35" s="110"/>
      <c r="CL35" s="110"/>
      <c r="CM35" s="110"/>
      <c r="CN35" s="110"/>
      <c r="CO35" s="110"/>
      <c r="CP35" s="110"/>
      <c r="CQ35" s="110"/>
      <c r="CR35" s="92" t="str">
        <f ca="1">INDIRECT("'"&amp;$F$2&amp;"'!B45")&amp;""</f>
        <v/>
      </c>
      <c r="CS35" s="92" t="str">
        <f ca="1">INDIRECT("'"&amp;$F$2&amp;"'!C45")&amp;""</f>
        <v/>
      </c>
      <c r="CT35" s="92">
        <f ca="1">INDIRECT("'"&amp;$F$2&amp;"'!D45")</f>
        <v>0</v>
      </c>
      <c r="CU35" s="92" t="str">
        <f ca="1">INDIRECT("'"&amp;$F$2&amp;"'!E45")&amp;""</f>
        <v/>
      </c>
      <c r="CV35" s="92" t="str">
        <f ca="1">INDIRECT("'"&amp;$F$2&amp;"'!F45")&amp;""</f>
        <v/>
      </c>
      <c r="CW35" s="92" t="str">
        <f ca="1">INDIRECT("'"&amp;$F$2&amp;"'!G45")&amp;""</f>
        <v/>
      </c>
      <c r="CX35" s="92" t="str">
        <f ca="1">INDIRECT("'"&amp;$F$2&amp;"'!H45")&amp;""</f>
        <v/>
      </c>
      <c r="CY35" s="92" t="str">
        <f ca="1">INDIRECT("'"&amp;$F$2&amp;"'!I45")&amp;""</f>
        <v/>
      </c>
      <c r="CZ35" s="110"/>
      <c r="DA35" s="110"/>
      <c r="DB35" s="110"/>
      <c r="DC35" s="110"/>
      <c r="DD35" s="110"/>
      <c r="DE35" s="110"/>
      <c r="DF35" s="110"/>
      <c r="DG35" s="110"/>
      <c r="DH35" s="110"/>
      <c r="DI35" s="110"/>
      <c r="DJ35" s="110"/>
      <c r="DK35" s="110"/>
      <c r="DL35" s="110"/>
      <c r="DM35" s="110"/>
      <c r="DN35" s="110"/>
      <c r="DO35" s="110"/>
      <c r="DP35" s="110"/>
      <c r="DQ35" s="110"/>
      <c r="DR35" s="110"/>
      <c r="DS35" s="110"/>
      <c r="DT35" s="110"/>
      <c r="DU35" s="110"/>
      <c r="DV35" s="110"/>
      <c r="DW35" s="110"/>
      <c r="DX35" s="110"/>
      <c r="DY35" s="110"/>
      <c r="DZ35" s="110"/>
      <c r="EA35" s="110"/>
      <c r="EB35" s="110"/>
      <c r="EC35" s="110"/>
      <c r="ED35" s="110"/>
      <c r="EE35" s="110"/>
      <c r="EF35" s="110"/>
      <c r="EG35" s="110"/>
    </row>
    <row r="36" spans="1:137">
      <c r="A36" s="115">
        <f t="shared" si="5"/>
        <v>0</v>
      </c>
      <c r="B36" s="19" t="str">
        <f t="shared" si="6"/>
        <v/>
      </c>
      <c r="C36" s="19" t="e">
        <f t="shared" si="7"/>
        <v>#VALUE!</v>
      </c>
      <c r="D36" s="110"/>
      <c r="E36" s="110"/>
      <c r="F36" s="110"/>
      <c r="G36" s="110"/>
      <c r="H36" s="110"/>
      <c r="I36" s="110"/>
      <c r="J36" s="110"/>
      <c r="K36" s="110"/>
      <c r="L36" s="76" t="str">
        <f t="shared" ca="1" si="0"/>
        <v/>
      </c>
      <c r="M36" s="76" t="str">
        <f t="shared" ca="1" si="1"/>
        <v/>
      </c>
      <c r="N36" s="76" t="str">
        <f t="shared" ca="1" si="2"/>
        <v/>
      </c>
      <c r="O36" s="76" t="str">
        <f t="shared" ca="1" si="3"/>
        <v/>
      </c>
      <c r="P36" s="85">
        <f t="shared" ca="1" si="4"/>
        <v>0</v>
      </c>
      <c r="Q36" s="110"/>
      <c r="R36" s="110"/>
      <c r="S36" s="110"/>
      <c r="T36" s="110"/>
      <c r="U36" s="110"/>
      <c r="V36" s="110"/>
      <c r="W36" s="110"/>
      <c r="X36" s="110"/>
      <c r="Y36" s="110"/>
      <c r="Z36" s="110"/>
      <c r="AA36" s="110"/>
      <c r="AB36" s="110"/>
      <c r="AC36" s="110"/>
      <c r="AD36" s="110"/>
      <c r="AE36" s="110"/>
      <c r="AF36" s="110"/>
      <c r="AG36" s="110"/>
      <c r="AH36" s="110"/>
      <c r="AI36" s="110"/>
      <c r="AJ36" s="110"/>
      <c r="AK36" s="110"/>
      <c r="AL36" s="110"/>
      <c r="AM36" s="110"/>
      <c r="AN36" s="110"/>
      <c r="AO36" s="110"/>
      <c r="AP36" s="110"/>
      <c r="AQ36" s="110"/>
      <c r="AR36" s="110"/>
      <c r="AS36" s="110"/>
      <c r="AT36" s="110"/>
      <c r="AU36" s="110"/>
      <c r="AV36" s="110"/>
      <c r="AW36" s="110"/>
      <c r="AX36" s="110"/>
      <c r="AY36" s="110"/>
      <c r="AZ36" s="110"/>
      <c r="BA36" s="110"/>
      <c r="BB36" s="110"/>
      <c r="BC36" s="110"/>
      <c r="BD36" s="110"/>
      <c r="BE36" s="110"/>
      <c r="BF36" s="110"/>
      <c r="BG36" s="110"/>
      <c r="BH36" s="110"/>
      <c r="BI36" s="110"/>
      <c r="BJ36" s="110"/>
      <c r="BK36" s="110"/>
      <c r="BL36" s="110"/>
      <c r="BM36" s="110"/>
      <c r="BN36" s="110"/>
      <c r="BO36" s="110"/>
      <c r="BP36" s="110"/>
      <c r="BQ36" s="110"/>
      <c r="BR36" s="110"/>
      <c r="BS36" s="110"/>
      <c r="BT36" s="110"/>
      <c r="BU36" s="110"/>
      <c r="BV36" s="110"/>
      <c r="BW36" s="110"/>
      <c r="BX36" s="110"/>
      <c r="BY36" s="110"/>
      <c r="BZ36" s="110"/>
      <c r="CA36" s="110"/>
      <c r="CB36" s="110"/>
      <c r="CC36" s="110"/>
      <c r="CD36" s="110"/>
      <c r="CE36" s="110"/>
      <c r="CF36" s="110"/>
      <c r="CG36" s="110"/>
      <c r="CH36" s="110"/>
      <c r="CI36" s="110"/>
      <c r="CJ36" s="110"/>
      <c r="CK36" s="110"/>
      <c r="CL36" s="110"/>
      <c r="CM36" s="110"/>
      <c r="CN36" s="110"/>
      <c r="CO36" s="110"/>
      <c r="CP36" s="110"/>
      <c r="CQ36" s="110"/>
      <c r="CR36" s="92" t="str">
        <f ca="1">INDIRECT("'"&amp;$F$2&amp;"'!B46")&amp;""</f>
        <v/>
      </c>
      <c r="CS36" s="92" t="str">
        <f ca="1">INDIRECT("'"&amp;$F$2&amp;"'!C46")&amp;""</f>
        <v/>
      </c>
      <c r="CT36" s="92">
        <f ca="1">INDIRECT("'"&amp;$F$2&amp;"'!D46")</f>
        <v>0</v>
      </c>
      <c r="CU36" s="92" t="str">
        <f ca="1">INDIRECT("'"&amp;$F$2&amp;"'!E46")&amp;""</f>
        <v/>
      </c>
      <c r="CV36" s="92" t="str">
        <f ca="1">INDIRECT("'"&amp;$F$2&amp;"'!F46")&amp;""</f>
        <v/>
      </c>
      <c r="CW36" s="92" t="str">
        <f ca="1">INDIRECT("'"&amp;$F$2&amp;"'!G46")&amp;""</f>
        <v/>
      </c>
      <c r="CX36" s="92" t="str">
        <f ca="1">INDIRECT("'"&amp;$F$2&amp;"'!H46")&amp;""</f>
        <v/>
      </c>
      <c r="CY36" s="92" t="str">
        <f ca="1">INDIRECT("'"&amp;$F$2&amp;"'!I46")&amp;""</f>
        <v/>
      </c>
      <c r="CZ36" s="110"/>
      <c r="DA36" s="110"/>
      <c r="DB36" s="110"/>
      <c r="DC36" s="110"/>
      <c r="DD36" s="110"/>
      <c r="DE36" s="110"/>
      <c r="DF36" s="110"/>
      <c r="DG36" s="110"/>
      <c r="DH36" s="110"/>
      <c r="DI36" s="110"/>
      <c r="DJ36" s="110"/>
      <c r="DK36" s="110"/>
      <c r="DL36" s="110"/>
      <c r="DM36" s="110"/>
      <c r="DN36" s="110"/>
      <c r="DO36" s="110"/>
      <c r="DP36" s="110"/>
      <c r="DQ36" s="110"/>
      <c r="DR36" s="110"/>
      <c r="DS36" s="110"/>
      <c r="DT36" s="110"/>
      <c r="DU36" s="110"/>
      <c r="DV36" s="110"/>
      <c r="DW36" s="110"/>
      <c r="DX36" s="110"/>
      <c r="DY36" s="110"/>
      <c r="DZ36" s="110"/>
      <c r="EA36" s="110"/>
      <c r="EB36" s="110"/>
      <c r="EC36" s="110"/>
      <c r="ED36" s="110"/>
      <c r="EE36" s="110"/>
      <c r="EF36" s="110"/>
      <c r="EG36" s="110"/>
    </row>
    <row r="37" spans="1:137">
      <c r="A37" s="115">
        <f t="shared" si="5"/>
        <v>0</v>
      </c>
      <c r="B37" s="19" t="str">
        <f t="shared" si="6"/>
        <v/>
      </c>
      <c r="C37" s="19" t="e">
        <f t="shared" si="7"/>
        <v>#VALUE!</v>
      </c>
      <c r="D37" s="110"/>
      <c r="E37" s="110"/>
      <c r="F37" s="110"/>
      <c r="G37" s="110"/>
      <c r="H37" s="110"/>
      <c r="I37" s="110"/>
      <c r="J37" s="110"/>
      <c r="K37" s="110"/>
      <c r="L37" s="76" t="str">
        <f t="shared" ca="1" si="0"/>
        <v/>
      </c>
      <c r="M37" s="76" t="str">
        <f t="shared" ca="1" si="1"/>
        <v/>
      </c>
      <c r="N37" s="76" t="str">
        <f t="shared" ca="1" si="2"/>
        <v/>
      </c>
      <c r="O37" s="76" t="str">
        <f t="shared" ca="1" si="3"/>
        <v/>
      </c>
      <c r="P37" s="85">
        <f t="shared" ca="1" si="4"/>
        <v>0</v>
      </c>
      <c r="Q37" s="110"/>
      <c r="R37" s="110"/>
      <c r="S37" s="110"/>
      <c r="T37" s="110"/>
      <c r="U37" s="110"/>
      <c r="V37" s="110"/>
      <c r="W37" s="110"/>
      <c r="X37" s="110"/>
      <c r="Y37" s="110"/>
      <c r="Z37" s="110"/>
      <c r="AA37" s="110"/>
      <c r="AB37" s="110"/>
      <c r="AC37" s="110"/>
      <c r="AD37" s="110"/>
      <c r="AE37" s="110"/>
      <c r="AF37" s="110"/>
      <c r="AG37" s="110"/>
      <c r="AH37" s="110"/>
      <c r="AI37" s="110"/>
      <c r="AJ37" s="110"/>
      <c r="AK37" s="110"/>
      <c r="AL37" s="110"/>
      <c r="AM37" s="110"/>
      <c r="AN37" s="110"/>
      <c r="AO37" s="110"/>
      <c r="AP37" s="110"/>
      <c r="AQ37" s="110"/>
      <c r="AR37" s="110"/>
      <c r="AS37" s="110"/>
      <c r="AT37" s="110"/>
      <c r="AU37" s="110"/>
      <c r="AV37" s="110"/>
      <c r="AW37" s="110"/>
      <c r="AX37" s="110"/>
      <c r="AY37" s="110"/>
      <c r="AZ37" s="110"/>
      <c r="BA37" s="110"/>
      <c r="BB37" s="110"/>
      <c r="BC37" s="110"/>
      <c r="BD37" s="110"/>
      <c r="BE37" s="110"/>
      <c r="BF37" s="110"/>
      <c r="BG37" s="110"/>
      <c r="BH37" s="110"/>
      <c r="BI37" s="110"/>
      <c r="BJ37" s="110"/>
      <c r="BK37" s="110"/>
      <c r="BL37" s="110"/>
      <c r="BM37" s="110"/>
      <c r="BN37" s="110"/>
      <c r="BO37" s="110"/>
      <c r="BP37" s="110"/>
      <c r="BQ37" s="110"/>
      <c r="BR37" s="110"/>
      <c r="BS37" s="110"/>
      <c r="BT37" s="110"/>
      <c r="BU37" s="110"/>
      <c r="BV37" s="110"/>
      <c r="BW37" s="110"/>
      <c r="BX37" s="110"/>
      <c r="BY37" s="110"/>
      <c r="BZ37" s="110"/>
      <c r="CA37" s="110"/>
      <c r="CB37" s="110"/>
      <c r="CC37" s="110"/>
      <c r="CD37" s="110"/>
      <c r="CE37" s="110"/>
      <c r="CF37" s="110"/>
      <c r="CG37" s="110"/>
      <c r="CH37" s="110"/>
      <c r="CI37" s="110"/>
      <c r="CJ37" s="110"/>
      <c r="CK37" s="110"/>
      <c r="CL37" s="110"/>
      <c r="CM37" s="110"/>
      <c r="CN37" s="110"/>
      <c r="CO37" s="110"/>
      <c r="CP37" s="110"/>
      <c r="CQ37" s="110"/>
      <c r="CR37" s="92" t="str">
        <f ca="1">INDIRECT("'"&amp;$F$2&amp;"'!B47")&amp;""</f>
        <v/>
      </c>
      <c r="CS37" s="92" t="str">
        <f ca="1">INDIRECT("'"&amp;$F$2&amp;"'!C47")&amp;""</f>
        <v/>
      </c>
      <c r="CT37" s="92">
        <f ca="1">INDIRECT("'"&amp;$F$2&amp;"'!D47")</f>
        <v>0</v>
      </c>
      <c r="CU37" s="92" t="str">
        <f ca="1">INDIRECT("'"&amp;$F$2&amp;"'!E47")&amp;""</f>
        <v/>
      </c>
      <c r="CV37" s="92" t="str">
        <f ca="1">INDIRECT("'"&amp;$F$2&amp;"'!F47")&amp;""</f>
        <v/>
      </c>
      <c r="CW37" s="92" t="str">
        <f ca="1">INDIRECT("'"&amp;$F$2&amp;"'!G47")&amp;""</f>
        <v/>
      </c>
      <c r="CX37" s="92" t="str">
        <f ca="1">INDIRECT("'"&amp;$F$2&amp;"'!H47")&amp;""</f>
        <v/>
      </c>
      <c r="CY37" s="92" t="str">
        <f ca="1">INDIRECT("'"&amp;$F$2&amp;"'!I47")&amp;""</f>
        <v/>
      </c>
      <c r="CZ37" s="110"/>
      <c r="DA37" s="110"/>
      <c r="DB37" s="110"/>
      <c r="DC37" s="110"/>
      <c r="DD37" s="110"/>
      <c r="DE37" s="110"/>
      <c r="DF37" s="110"/>
      <c r="DG37" s="110"/>
      <c r="DH37" s="110"/>
      <c r="DI37" s="110"/>
      <c r="DJ37" s="110"/>
      <c r="DK37" s="110"/>
      <c r="DL37" s="110"/>
      <c r="DM37" s="110"/>
      <c r="DN37" s="110"/>
      <c r="DO37" s="110"/>
      <c r="DP37" s="110"/>
      <c r="DQ37" s="110"/>
      <c r="DR37" s="110"/>
      <c r="DS37" s="110"/>
      <c r="DT37" s="110"/>
      <c r="DU37" s="110"/>
      <c r="DV37" s="110"/>
      <c r="DW37" s="110"/>
      <c r="DX37" s="110"/>
      <c r="DY37" s="110"/>
      <c r="DZ37" s="110"/>
      <c r="EA37" s="110"/>
      <c r="EB37" s="110"/>
      <c r="EC37" s="110"/>
      <c r="ED37" s="110"/>
      <c r="EE37" s="110"/>
      <c r="EF37" s="110"/>
      <c r="EG37" s="110"/>
    </row>
    <row r="38" spans="1:137">
      <c r="A38" s="115">
        <f t="shared" si="5"/>
        <v>0</v>
      </c>
      <c r="B38" s="19" t="str">
        <f t="shared" si="6"/>
        <v/>
      </c>
      <c r="C38" s="19" t="e">
        <f t="shared" si="7"/>
        <v>#VALUE!</v>
      </c>
      <c r="D38" s="110"/>
      <c r="E38" s="110"/>
      <c r="F38" s="110"/>
      <c r="G38" s="110"/>
      <c r="H38" s="110"/>
      <c r="I38" s="110"/>
      <c r="J38" s="110"/>
      <c r="K38" s="110"/>
      <c r="L38" s="76" t="str">
        <f t="shared" ca="1" si="0"/>
        <v/>
      </c>
      <c r="M38" s="76" t="str">
        <f t="shared" ca="1" si="1"/>
        <v/>
      </c>
      <c r="N38" s="76" t="str">
        <f t="shared" ca="1" si="2"/>
        <v/>
      </c>
      <c r="O38" s="76" t="str">
        <f t="shared" ca="1" si="3"/>
        <v/>
      </c>
      <c r="P38" s="85">
        <f t="shared" ca="1" si="4"/>
        <v>0</v>
      </c>
      <c r="Q38" s="110"/>
      <c r="R38" s="110"/>
      <c r="S38" s="110"/>
      <c r="T38" s="110"/>
      <c r="U38" s="110"/>
      <c r="V38" s="110"/>
      <c r="W38" s="110"/>
      <c r="X38" s="110"/>
      <c r="Y38" s="110"/>
      <c r="Z38" s="110"/>
      <c r="AA38" s="110"/>
      <c r="AB38" s="110"/>
      <c r="AC38" s="110"/>
      <c r="AD38" s="110"/>
      <c r="AE38" s="110"/>
      <c r="AF38" s="110"/>
      <c r="AG38" s="110"/>
      <c r="AH38" s="110"/>
      <c r="AI38" s="110"/>
      <c r="AJ38" s="110"/>
      <c r="AK38" s="110"/>
      <c r="AL38" s="110"/>
      <c r="AM38" s="110"/>
      <c r="AN38" s="110"/>
      <c r="AO38" s="110"/>
      <c r="AP38" s="110"/>
      <c r="AQ38" s="110"/>
      <c r="AR38" s="110"/>
      <c r="AS38" s="110"/>
      <c r="AT38" s="110"/>
      <c r="AU38" s="110"/>
      <c r="AV38" s="110"/>
      <c r="AW38" s="110"/>
      <c r="AX38" s="110"/>
      <c r="AY38" s="110"/>
      <c r="AZ38" s="110"/>
      <c r="BA38" s="110"/>
      <c r="BB38" s="110"/>
      <c r="BC38" s="110"/>
      <c r="BD38" s="110"/>
      <c r="BE38" s="110"/>
      <c r="BF38" s="110"/>
      <c r="BG38" s="110"/>
      <c r="BH38" s="110"/>
      <c r="BI38" s="110"/>
      <c r="BJ38" s="110"/>
      <c r="BK38" s="110"/>
      <c r="BL38" s="110"/>
      <c r="BM38" s="110"/>
      <c r="BN38" s="110"/>
      <c r="BO38" s="110"/>
      <c r="BP38" s="110"/>
      <c r="BQ38" s="110"/>
      <c r="BR38" s="110"/>
      <c r="BS38" s="110"/>
      <c r="BT38" s="110"/>
      <c r="BU38" s="110"/>
      <c r="BV38" s="110"/>
      <c r="BW38" s="110"/>
      <c r="BX38" s="110"/>
      <c r="BY38" s="110"/>
      <c r="BZ38" s="110"/>
      <c r="CA38" s="110"/>
      <c r="CB38" s="110"/>
      <c r="CC38" s="110"/>
      <c r="CD38" s="110"/>
      <c r="CE38" s="110"/>
      <c r="CF38" s="110"/>
      <c r="CG38" s="110"/>
      <c r="CH38" s="110"/>
      <c r="CI38" s="110"/>
      <c r="CJ38" s="110"/>
      <c r="CK38" s="110"/>
      <c r="CL38" s="110"/>
      <c r="CM38" s="110"/>
      <c r="CN38" s="110"/>
      <c r="CO38" s="110"/>
      <c r="CP38" s="110"/>
      <c r="CQ38" s="110"/>
      <c r="CR38" s="92" t="str">
        <f ca="1">INDIRECT("'"&amp;$F$2&amp;"'!B48")&amp;""</f>
        <v/>
      </c>
      <c r="CS38" s="92" t="str">
        <f ca="1">INDIRECT("'"&amp;$F$2&amp;"'!C48")&amp;""</f>
        <v/>
      </c>
      <c r="CT38" s="92">
        <f ca="1">INDIRECT("'"&amp;$F$2&amp;"'!D48")</f>
        <v>0</v>
      </c>
      <c r="CU38" s="92" t="str">
        <f ca="1">INDIRECT("'"&amp;$F$2&amp;"'!E48")&amp;""</f>
        <v/>
      </c>
      <c r="CV38" s="92" t="str">
        <f ca="1">INDIRECT("'"&amp;$F$2&amp;"'!F48")&amp;""</f>
        <v/>
      </c>
      <c r="CW38" s="92" t="str">
        <f ca="1">INDIRECT("'"&amp;$F$2&amp;"'!G48")&amp;""</f>
        <v/>
      </c>
      <c r="CX38" s="92" t="str">
        <f ca="1">INDIRECT("'"&amp;$F$2&amp;"'!H48")&amp;""</f>
        <v/>
      </c>
      <c r="CY38" s="92" t="str">
        <f ca="1">INDIRECT("'"&amp;$F$2&amp;"'!I48")&amp;""</f>
        <v/>
      </c>
      <c r="CZ38" s="110"/>
      <c r="DA38" s="110"/>
      <c r="DB38" s="110"/>
      <c r="DC38" s="110"/>
      <c r="DD38" s="110"/>
      <c r="DE38" s="110"/>
      <c r="DF38" s="110"/>
      <c r="DG38" s="110"/>
      <c r="DH38" s="110"/>
      <c r="DI38" s="110"/>
      <c r="DJ38" s="110"/>
      <c r="DK38" s="110"/>
      <c r="DL38" s="110"/>
      <c r="DM38" s="110"/>
      <c r="DN38" s="110"/>
      <c r="DO38" s="110"/>
      <c r="DP38" s="110"/>
      <c r="DQ38" s="110"/>
      <c r="DR38" s="110"/>
      <c r="DS38" s="110"/>
      <c r="DT38" s="110"/>
      <c r="DU38" s="110"/>
      <c r="DV38" s="110"/>
      <c r="DW38" s="110"/>
      <c r="DX38" s="110"/>
      <c r="DY38" s="110"/>
      <c r="DZ38" s="110"/>
      <c r="EA38" s="110"/>
      <c r="EB38" s="110"/>
      <c r="EC38" s="110"/>
      <c r="ED38" s="110"/>
      <c r="EE38" s="110"/>
      <c r="EF38" s="110"/>
      <c r="EG38" s="110"/>
    </row>
    <row r="39" spans="1:137">
      <c r="A39" s="115">
        <f t="shared" si="5"/>
        <v>0</v>
      </c>
      <c r="B39" s="19" t="str">
        <f t="shared" si="6"/>
        <v/>
      </c>
      <c r="C39" s="19" t="e">
        <f t="shared" si="7"/>
        <v>#VALUE!</v>
      </c>
      <c r="D39" s="110"/>
      <c r="E39" s="110"/>
      <c r="F39" s="110"/>
      <c r="G39" s="110"/>
      <c r="H39" s="110"/>
      <c r="I39" s="110"/>
      <c r="J39" s="110"/>
      <c r="K39" s="110"/>
      <c r="L39" s="76" t="str">
        <f t="shared" ca="1" si="0"/>
        <v/>
      </c>
      <c r="M39" s="76" t="str">
        <f t="shared" ca="1" si="1"/>
        <v/>
      </c>
      <c r="N39" s="76" t="str">
        <f t="shared" ca="1" si="2"/>
        <v/>
      </c>
      <c r="O39" s="76" t="str">
        <f t="shared" ca="1" si="3"/>
        <v/>
      </c>
      <c r="P39" s="85">
        <f t="shared" ca="1" si="4"/>
        <v>0</v>
      </c>
      <c r="Q39" s="110"/>
      <c r="R39" s="110"/>
      <c r="S39" s="110"/>
      <c r="T39" s="110"/>
      <c r="U39" s="110"/>
      <c r="V39" s="110"/>
      <c r="W39" s="110"/>
      <c r="X39" s="110"/>
      <c r="Y39" s="110"/>
      <c r="Z39" s="110"/>
      <c r="AA39" s="110"/>
      <c r="AB39" s="110"/>
      <c r="AC39" s="110"/>
      <c r="AD39" s="110"/>
      <c r="AE39" s="110"/>
      <c r="AF39" s="110"/>
      <c r="AG39" s="110"/>
      <c r="AH39" s="110"/>
      <c r="AI39" s="110"/>
      <c r="AJ39" s="110"/>
      <c r="AK39" s="110"/>
      <c r="AL39" s="110"/>
      <c r="AM39" s="110"/>
      <c r="AN39" s="110"/>
      <c r="AO39" s="110"/>
      <c r="AP39" s="110"/>
      <c r="AQ39" s="110"/>
      <c r="AR39" s="110"/>
      <c r="AS39" s="110"/>
      <c r="AT39" s="110"/>
      <c r="AU39" s="110"/>
      <c r="AV39" s="110"/>
      <c r="AW39" s="110"/>
      <c r="AX39" s="110"/>
      <c r="AY39" s="110"/>
      <c r="AZ39" s="110"/>
      <c r="BA39" s="110"/>
      <c r="BB39" s="110"/>
      <c r="BC39" s="110"/>
      <c r="BD39" s="110"/>
      <c r="BE39" s="110"/>
      <c r="BF39" s="110"/>
      <c r="BG39" s="110"/>
      <c r="BH39" s="110"/>
      <c r="BI39" s="110"/>
      <c r="BJ39" s="110"/>
      <c r="BK39" s="110"/>
      <c r="BL39" s="110"/>
      <c r="BM39" s="110"/>
      <c r="BN39" s="110"/>
      <c r="BO39" s="110"/>
      <c r="BP39" s="110"/>
      <c r="BQ39" s="110"/>
      <c r="BR39" s="110"/>
      <c r="BS39" s="110"/>
      <c r="BT39" s="110"/>
      <c r="BU39" s="110"/>
      <c r="BV39" s="110"/>
      <c r="BW39" s="110"/>
      <c r="BX39" s="110"/>
      <c r="BY39" s="110"/>
      <c r="BZ39" s="110"/>
      <c r="CA39" s="110"/>
      <c r="CB39" s="110"/>
      <c r="CC39" s="110"/>
      <c r="CD39" s="110"/>
      <c r="CE39" s="110"/>
      <c r="CF39" s="110"/>
      <c r="CG39" s="110"/>
      <c r="CH39" s="110"/>
      <c r="CI39" s="110"/>
      <c r="CJ39" s="110"/>
      <c r="CK39" s="110"/>
      <c r="CL39" s="110"/>
      <c r="CM39" s="110"/>
      <c r="CN39" s="110"/>
      <c r="CO39" s="110"/>
      <c r="CP39" s="110"/>
      <c r="CQ39" s="110"/>
      <c r="CR39" s="92" t="str">
        <f ca="1">INDIRECT("'"&amp;$F$2&amp;"'!B49")&amp;""</f>
        <v/>
      </c>
      <c r="CS39" s="92" t="str">
        <f ca="1">INDIRECT("'"&amp;$F$2&amp;"'!C49")&amp;""</f>
        <v/>
      </c>
      <c r="CT39" s="92">
        <f ca="1">INDIRECT("'"&amp;$F$2&amp;"'!D49")</f>
        <v>0</v>
      </c>
      <c r="CU39" s="92" t="str">
        <f ca="1">INDIRECT("'"&amp;$F$2&amp;"'!E49")&amp;""</f>
        <v/>
      </c>
      <c r="CV39" s="92" t="str">
        <f ca="1">INDIRECT("'"&amp;$F$2&amp;"'!F49")&amp;""</f>
        <v/>
      </c>
      <c r="CW39" s="92" t="str">
        <f ca="1">INDIRECT("'"&amp;$F$2&amp;"'!G49")&amp;""</f>
        <v/>
      </c>
      <c r="CX39" s="92" t="str">
        <f ca="1">INDIRECT("'"&amp;$F$2&amp;"'!H49")&amp;""</f>
        <v/>
      </c>
      <c r="CY39" s="92" t="str">
        <f ca="1">INDIRECT("'"&amp;$F$2&amp;"'!I49")&amp;""</f>
        <v/>
      </c>
      <c r="CZ39" s="110"/>
      <c r="DA39" s="110"/>
      <c r="DB39" s="110"/>
      <c r="DC39" s="110"/>
      <c r="DD39" s="110"/>
      <c r="DE39" s="110"/>
      <c r="DF39" s="110"/>
      <c r="DG39" s="110"/>
      <c r="DH39" s="110"/>
      <c r="DI39" s="110"/>
      <c r="DJ39" s="110"/>
      <c r="DK39" s="110"/>
      <c r="DL39" s="110"/>
      <c r="DM39" s="110"/>
      <c r="DN39" s="110"/>
      <c r="DO39" s="110"/>
      <c r="DP39" s="110"/>
      <c r="DQ39" s="110"/>
      <c r="DR39" s="110"/>
      <c r="DS39" s="110"/>
      <c r="DT39" s="110"/>
      <c r="DU39" s="110"/>
      <c r="DV39" s="110"/>
      <c r="DW39" s="110"/>
      <c r="DX39" s="110"/>
      <c r="DY39" s="110"/>
      <c r="DZ39" s="110"/>
      <c r="EA39" s="110"/>
      <c r="EB39" s="110"/>
      <c r="EC39" s="110"/>
      <c r="ED39" s="110"/>
      <c r="EE39" s="110"/>
      <c r="EF39" s="110"/>
      <c r="EG39" s="110"/>
    </row>
    <row r="40" spans="1:137">
      <c r="A40" s="115">
        <f t="shared" si="5"/>
        <v>0</v>
      </c>
      <c r="B40" s="19" t="str">
        <f t="shared" si="6"/>
        <v/>
      </c>
      <c r="C40" s="19" t="e">
        <f t="shared" si="7"/>
        <v>#VALUE!</v>
      </c>
      <c r="D40" s="110"/>
      <c r="E40" s="110"/>
      <c r="F40" s="110"/>
      <c r="G40" s="110"/>
      <c r="H40" s="110"/>
      <c r="I40" s="110"/>
      <c r="J40" s="110"/>
      <c r="K40" s="110"/>
      <c r="L40" s="76" t="str">
        <f t="shared" ca="1" si="0"/>
        <v/>
      </c>
      <c r="M40" s="76" t="str">
        <f t="shared" ca="1" si="1"/>
        <v/>
      </c>
      <c r="N40" s="76" t="str">
        <f t="shared" ca="1" si="2"/>
        <v/>
      </c>
      <c r="O40" s="76" t="str">
        <f t="shared" ca="1" si="3"/>
        <v/>
      </c>
      <c r="P40" s="85">
        <f t="shared" ca="1" si="4"/>
        <v>0</v>
      </c>
      <c r="Q40" s="110"/>
      <c r="R40" s="110"/>
      <c r="S40" s="110"/>
      <c r="T40" s="110"/>
      <c r="U40" s="110"/>
      <c r="V40" s="110"/>
      <c r="W40" s="110"/>
      <c r="X40" s="110"/>
      <c r="Y40" s="110"/>
      <c r="Z40" s="110"/>
      <c r="AA40" s="110"/>
      <c r="AB40" s="110"/>
      <c r="AC40" s="110"/>
      <c r="AD40" s="110"/>
      <c r="AE40" s="110"/>
      <c r="AF40" s="110"/>
      <c r="AG40" s="110"/>
      <c r="AH40" s="110"/>
      <c r="AI40" s="110"/>
      <c r="AJ40" s="110"/>
      <c r="AK40" s="110"/>
      <c r="AL40" s="110"/>
      <c r="AM40" s="110"/>
      <c r="AN40" s="110"/>
      <c r="AO40" s="110"/>
      <c r="AP40" s="110"/>
      <c r="AQ40" s="110"/>
      <c r="AR40" s="110"/>
      <c r="AS40" s="110"/>
      <c r="AT40" s="110"/>
      <c r="AU40" s="110"/>
      <c r="AV40" s="110"/>
      <c r="AW40" s="110"/>
      <c r="AX40" s="110"/>
      <c r="AY40" s="110"/>
      <c r="AZ40" s="110"/>
      <c r="BA40" s="110"/>
      <c r="BB40" s="110"/>
      <c r="BC40" s="110"/>
      <c r="BD40" s="110"/>
      <c r="BE40" s="110"/>
      <c r="BF40" s="110"/>
      <c r="BG40" s="110"/>
      <c r="BH40" s="110"/>
      <c r="BI40" s="110"/>
      <c r="BJ40" s="110"/>
      <c r="BK40" s="110"/>
      <c r="BL40" s="110"/>
      <c r="BM40" s="110"/>
      <c r="BN40" s="110"/>
      <c r="BO40" s="110"/>
      <c r="BP40" s="110"/>
      <c r="BQ40" s="110"/>
      <c r="BR40" s="110"/>
      <c r="BS40" s="110"/>
      <c r="BT40" s="110"/>
      <c r="BU40" s="110"/>
      <c r="BV40" s="110"/>
      <c r="BW40" s="110"/>
      <c r="BX40" s="110"/>
      <c r="BY40" s="110"/>
      <c r="BZ40" s="110"/>
      <c r="CA40" s="110"/>
      <c r="CB40" s="110"/>
      <c r="CC40" s="110"/>
      <c r="CD40" s="110"/>
      <c r="CE40" s="110"/>
      <c r="CF40" s="110"/>
      <c r="CG40" s="110"/>
      <c r="CH40" s="110"/>
      <c r="CI40" s="110"/>
      <c r="CJ40" s="110"/>
      <c r="CK40" s="110"/>
      <c r="CL40" s="110"/>
      <c r="CM40" s="110"/>
      <c r="CN40" s="110"/>
      <c r="CO40" s="110"/>
      <c r="CP40" s="110"/>
      <c r="CQ40" s="110"/>
      <c r="CR40" s="92" t="str">
        <f ca="1">INDIRECT("'"&amp;$F$2&amp;"'!B50")&amp;""</f>
        <v/>
      </c>
      <c r="CS40" s="92" t="str">
        <f ca="1">INDIRECT("'"&amp;$F$2&amp;"'!C50")&amp;""</f>
        <v/>
      </c>
      <c r="CT40" s="92">
        <f ca="1">INDIRECT("'"&amp;$F$2&amp;"'!D50")</f>
        <v>0</v>
      </c>
      <c r="CU40" s="92" t="str">
        <f ca="1">INDIRECT("'"&amp;$F$2&amp;"'!E50")&amp;""</f>
        <v/>
      </c>
      <c r="CV40" s="92" t="str">
        <f ca="1">INDIRECT("'"&amp;$F$2&amp;"'!F50")&amp;""</f>
        <v/>
      </c>
      <c r="CW40" s="92" t="str">
        <f ca="1">INDIRECT("'"&amp;$F$2&amp;"'!G50")&amp;""</f>
        <v/>
      </c>
      <c r="CX40" s="92" t="str">
        <f ca="1">INDIRECT("'"&amp;$F$2&amp;"'!H50")&amp;""</f>
        <v/>
      </c>
      <c r="CY40" s="92" t="str">
        <f ca="1">INDIRECT("'"&amp;$F$2&amp;"'!I50")&amp;""</f>
        <v/>
      </c>
      <c r="CZ40" s="110"/>
      <c r="DA40" s="110"/>
      <c r="DB40" s="110"/>
      <c r="DC40" s="110"/>
      <c r="DD40" s="110"/>
      <c r="DE40" s="110"/>
      <c r="DF40" s="110"/>
      <c r="DG40" s="110"/>
      <c r="DH40" s="110"/>
      <c r="DI40" s="110"/>
      <c r="DJ40" s="110"/>
      <c r="DK40" s="110"/>
      <c r="DL40" s="110"/>
      <c r="DM40" s="110"/>
      <c r="DN40" s="110"/>
      <c r="DO40" s="110"/>
      <c r="DP40" s="110"/>
      <c r="DQ40" s="110"/>
      <c r="DR40" s="110"/>
      <c r="DS40" s="110"/>
      <c r="DT40" s="110"/>
      <c r="DU40" s="110"/>
      <c r="DV40" s="110"/>
      <c r="DW40" s="110"/>
      <c r="DX40" s="110"/>
      <c r="DY40" s="110"/>
      <c r="DZ40" s="110"/>
      <c r="EA40" s="110"/>
      <c r="EB40" s="110"/>
      <c r="EC40" s="110"/>
      <c r="ED40" s="110"/>
      <c r="EE40" s="110"/>
      <c r="EF40" s="110"/>
      <c r="EG40" s="110"/>
    </row>
    <row r="41" spans="1:137">
      <c r="A41" s="115">
        <f t="shared" si="5"/>
        <v>0</v>
      </c>
      <c r="B41" s="19" t="str">
        <f t="shared" si="6"/>
        <v/>
      </c>
      <c r="C41" s="19" t="e">
        <f t="shared" si="7"/>
        <v>#VALUE!</v>
      </c>
      <c r="D41" s="110"/>
      <c r="E41" s="110"/>
      <c r="F41" s="110"/>
      <c r="G41" s="110"/>
      <c r="H41" s="110"/>
      <c r="I41" s="110"/>
      <c r="J41" s="110"/>
      <c r="K41" s="110"/>
      <c r="L41" s="76" t="str">
        <f t="shared" ca="1" si="0"/>
        <v/>
      </c>
      <c r="M41" s="76" t="str">
        <f t="shared" ca="1" si="1"/>
        <v/>
      </c>
      <c r="N41" s="76" t="str">
        <f t="shared" ca="1" si="2"/>
        <v/>
      </c>
      <c r="O41" s="76" t="str">
        <f t="shared" ca="1" si="3"/>
        <v/>
      </c>
      <c r="P41" s="85">
        <f t="shared" ca="1" si="4"/>
        <v>0</v>
      </c>
      <c r="Q41" s="110"/>
      <c r="R41" s="110"/>
      <c r="S41" s="110"/>
      <c r="T41" s="110"/>
      <c r="U41" s="110"/>
      <c r="V41" s="110"/>
      <c r="W41" s="110"/>
      <c r="X41" s="110"/>
      <c r="Y41" s="110"/>
      <c r="Z41" s="110"/>
      <c r="AA41" s="110"/>
      <c r="AB41" s="110"/>
      <c r="AC41" s="110"/>
      <c r="AD41" s="110"/>
      <c r="AE41" s="110"/>
      <c r="AF41" s="110"/>
      <c r="AG41" s="110"/>
      <c r="AH41" s="110"/>
      <c r="AI41" s="110"/>
      <c r="AJ41" s="110"/>
      <c r="AK41" s="110"/>
      <c r="AL41" s="110"/>
      <c r="AM41" s="110"/>
      <c r="AN41" s="110"/>
      <c r="AO41" s="110"/>
      <c r="AP41" s="110"/>
      <c r="AQ41" s="110"/>
      <c r="AR41" s="110"/>
      <c r="AS41" s="110"/>
      <c r="AT41" s="110"/>
      <c r="AU41" s="110"/>
      <c r="AV41" s="110"/>
      <c r="AW41" s="110"/>
      <c r="AX41" s="110"/>
      <c r="AY41" s="110"/>
      <c r="AZ41" s="110"/>
      <c r="BA41" s="110"/>
      <c r="BB41" s="110"/>
      <c r="BC41" s="110"/>
      <c r="BD41" s="110"/>
      <c r="BE41" s="110"/>
      <c r="BF41" s="110"/>
      <c r="BG41" s="110"/>
      <c r="BH41" s="110"/>
      <c r="BI41" s="110"/>
      <c r="BJ41" s="110"/>
      <c r="BK41" s="110"/>
      <c r="BL41" s="110"/>
      <c r="BM41" s="110"/>
      <c r="BN41" s="110"/>
      <c r="BO41" s="110"/>
      <c r="BP41" s="110"/>
      <c r="BQ41" s="110"/>
      <c r="BR41" s="110"/>
      <c r="BS41" s="110"/>
      <c r="BT41" s="110"/>
      <c r="BU41" s="110"/>
      <c r="BV41" s="110"/>
      <c r="BW41" s="110"/>
      <c r="BX41" s="110"/>
      <c r="BY41" s="110"/>
      <c r="BZ41" s="110"/>
      <c r="CA41" s="110"/>
      <c r="CB41" s="110"/>
      <c r="CC41" s="110"/>
      <c r="CD41" s="110"/>
      <c r="CE41" s="110"/>
      <c r="CF41" s="110"/>
      <c r="CG41" s="110"/>
      <c r="CH41" s="110"/>
      <c r="CI41" s="110"/>
      <c r="CJ41" s="110"/>
      <c r="CK41" s="110"/>
      <c r="CL41" s="110"/>
      <c r="CM41" s="110"/>
      <c r="CN41" s="110"/>
      <c r="CO41" s="110"/>
      <c r="CP41" s="110"/>
      <c r="CQ41" s="110"/>
      <c r="CR41" s="92" t="str">
        <f ca="1">INDIRECT("'"&amp;$F$2&amp;"'!B51")&amp;""</f>
        <v/>
      </c>
      <c r="CS41" s="92" t="str">
        <f ca="1">INDIRECT("'"&amp;$F$2&amp;"'!C51")&amp;""</f>
        <v/>
      </c>
      <c r="CT41" s="92">
        <f ca="1">INDIRECT("'"&amp;$F$2&amp;"'!D51")</f>
        <v>0</v>
      </c>
      <c r="CU41" s="92" t="str">
        <f ca="1">INDIRECT("'"&amp;$F$2&amp;"'!E51")&amp;""</f>
        <v/>
      </c>
      <c r="CV41" s="92" t="str">
        <f ca="1">INDIRECT("'"&amp;$F$2&amp;"'!F51")&amp;""</f>
        <v/>
      </c>
      <c r="CW41" s="92" t="str">
        <f ca="1">INDIRECT("'"&amp;$F$2&amp;"'!G51")&amp;""</f>
        <v/>
      </c>
      <c r="CX41" s="92" t="str">
        <f ca="1">INDIRECT("'"&amp;$F$2&amp;"'!H51")&amp;""</f>
        <v/>
      </c>
      <c r="CY41" s="92" t="str">
        <f ca="1">INDIRECT("'"&amp;$F$2&amp;"'!I51")&amp;""</f>
        <v/>
      </c>
      <c r="CZ41" s="110"/>
      <c r="DA41" s="110"/>
      <c r="DB41" s="110"/>
      <c r="DC41" s="110"/>
      <c r="DD41" s="110"/>
      <c r="DE41" s="110"/>
      <c r="DF41" s="110"/>
      <c r="DG41" s="110"/>
      <c r="DH41" s="110"/>
      <c r="DI41" s="110"/>
      <c r="DJ41" s="110"/>
      <c r="DK41" s="110"/>
      <c r="DL41" s="110"/>
      <c r="DM41" s="110"/>
      <c r="DN41" s="110"/>
      <c r="DO41" s="110"/>
      <c r="DP41" s="110"/>
      <c r="DQ41" s="110"/>
      <c r="DR41" s="110"/>
      <c r="DS41" s="110"/>
      <c r="DT41" s="110"/>
      <c r="DU41" s="110"/>
      <c r="DV41" s="110"/>
      <c r="DW41" s="110"/>
      <c r="DX41" s="110"/>
      <c r="DY41" s="110"/>
      <c r="DZ41" s="110"/>
      <c r="EA41" s="110"/>
      <c r="EB41" s="110"/>
      <c r="EC41" s="110"/>
      <c r="ED41" s="110"/>
      <c r="EE41" s="110"/>
      <c r="EF41" s="110"/>
      <c r="EG41" s="110"/>
    </row>
    <row r="42" spans="1:137">
      <c r="A42" s="115">
        <f t="shared" si="5"/>
        <v>0</v>
      </c>
      <c r="B42" s="19" t="str">
        <f t="shared" si="6"/>
        <v/>
      </c>
      <c r="C42" s="19" t="e">
        <f t="shared" si="7"/>
        <v>#VALUE!</v>
      </c>
      <c r="D42" s="110"/>
      <c r="E42" s="110"/>
      <c r="F42" s="110"/>
      <c r="G42" s="110"/>
      <c r="H42" s="110"/>
      <c r="I42" s="110"/>
      <c r="J42" s="110"/>
      <c r="K42" s="110"/>
      <c r="L42" s="76" t="str">
        <f t="shared" ca="1" si="0"/>
        <v/>
      </c>
      <c r="M42" s="76" t="str">
        <f t="shared" ca="1" si="1"/>
        <v/>
      </c>
      <c r="N42" s="76" t="str">
        <f t="shared" ca="1" si="2"/>
        <v/>
      </c>
      <c r="O42" s="76" t="str">
        <f t="shared" ca="1" si="3"/>
        <v/>
      </c>
      <c r="P42" s="85">
        <f t="shared" ca="1" si="4"/>
        <v>0</v>
      </c>
      <c r="Q42" s="110"/>
      <c r="R42" s="110"/>
      <c r="S42" s="110"/>
      <c r="T42" s="110"/>
      <c r="U42" s="110"/>
      <c r="V42" s="110"/>
      <c r="W42" s="110"/>
      <c r="X42" s="110"/>
      <c r="Y42" s="110"/>
      <c r="Z42" s="110"/>
      <c r="AA42" s="110"/>
      <c r="AB42" s="110"/>
      <c r="AC42" s="110"/>
      <c r="AD42" s="110"/>
      <c r="AE42" s="110"/>
      <c r="AF42" s="110"/>
      <c r="AG42" s="110"/>
      <c r="AH42" s="110"/>
      <c r="AI42" s="110"/>
      <c r="AJ42" s="110"/>
      <c r="AK42" s="110"/>
      <c r="AL42" s="110"/>
      <c r="AM42" s="110"/>
      <c r="AN42" s="110"/>
      <c r="AO42" s="110"/>
      <c r="AP42" s="110"/>
      <c r="AQ42" s="110"/>
      <c r="AR42" s="110"/>
      <c r="AS42" s="110"/>
      <c r="AT42" s="110"/>
      <c r="AU42" s="110"/>
      <c r="AV42" s="110"/>
      <c r="AW42" s="110"/>
      <c r="AX42" s="110"/>
      <c r="AY42" s="110"/>
      <c r="AZ42" s="110"/>
      <c r="BA42" s="110"/>
      <c r="BB42" s="110"/>
      <c r="BC42" s="110"/>
      <c r="BD42" s="110"/>
      <c r="BE42" s="110"/>
      <c r="BF42" s="110"/>
      <c r="BG42" s="110"/>
      <c r="BH42" s="110"/>
      <c r="BI42" s="110"/>
      <c r="BJ42" s="110"/>
      <c r="BK42" s="110"/>
      <c r="BL42" s="110"/>
      <c r="BM42" s="110"/>
      <c r="BN42" s="110"/>
      <c r="BO42" s="110"/>
      <c r="BP42" s="110"/>
      <c r="BQ42" s="110"/>
      <c r="BR42" s="110"/>
      <c r="BS42" s="110"/>
      <c r="BT42" s="110"/>
      <c r="BU42" s="110"/>
      <c r="BV42" s="110"/>
      <c r="BW42" s="110"/>
      <c r="BX42" s="110"/>
      <c r="BY42" s="110"/>
      <c r="BZ42" s="110"/>
      <c r="CA42" s="110"/>
      <c r="CB42" s="110"/>
      <c r="CC42" s="110"/>
      <c r="CD42" s="110"/>
      <c r="CE42" s="110"/>
      <c r="CF42" s="110"/>
      <c r="CG42" s="110"/>
      <c r="CH42" s="110"/>
      <c r="CI42" s="110"/>
      <c r="CJ42" s="110"/>
      <c r="CK42" s="110"/>
      <c r="CL42" s="110"/>
      <c r="CM42" s="110"/>
      <c r="CN42" s="110"/>
      <c r="CO42" s="110"/>
      <c r="CP42" s="110"/>
      <c r="CQ42" s="110"/>
      <c r="CR42" s="92" t="str">
        <f ca="1">INDIRECT("'"&amp;$F$2&amp;"'!B52")&amp;""</f>
        <v/>
      </c>
      <c r="CS42" s="92" t="str">
        <f ca="1">INDIRECT("'"&amp;$F$2&amp;"'!C52")&amp;""</f>
        <v/>
      </c>
      <c r="CT42" s="92">
        <f ca="1">INDIRECT("'"&amp;$F$2&amp;"'!D52")</f>
        <v>0</v>
      </c>
      <c r="CU42" s="92" t="str">
        <f ca="1">INDIRECT("'"&amp;$F$2&amp;"'!E52")&amp;""</f>
        <v/>
      </c>
      <c r="CV42" s="92" t="str">
        <f ca="1">INDIRECT("'"&amp;$F$2&amp;"'!F52")&amp;""</f>
        <v/>
      </c>
      <c r="CW42" s="92" t="str">
        <f ca="1">INDIRECT("'"&amp;$F$2&amp;"'!G52")&amp;""</f>
        <v/>
      </c>
      <c r="CX42" s="92" t="str">
        <f ca="1">INDIRECT("'"&amp;$F$2&amp;"'!H52")&amp;""</f>
        <v/>
      </c>
      <c r="CY42" s="92" t="str">
        <f ca="1">INDIRECT("'"&amp;$F$2&amp;"'!I52")&amp;""</f>
        <v/>
      </c>
      <c r="CZ42" s="110"/>
      <c r="DA42" s="110"/>
      <c r="DB42" s="110"/>
      <c r="DC42" s="110"/>
      <c r="DD42" s="110"/>
      <c r="DE42" s="110"/>
      <c r="DF42" s="110"/>
      <c r="DG42" s="110"/>
      <c r="DH42" s="110"/>
      <c r="DI42" s="110"/>
      <c r="DJ42" s="110"/>
      <c r="DK42" s="110"/>
      <c r="DL42" s="110"/>
      <c r="DM42" s="110"/>
      <c r="DN42" s="110"/>
      <c r="DO42" s="110"/>
      <c r="DP42" s="110"/>
      <c r="DQ42" s="110"/>
      <c r="DR42" s="110"/>
      <c r="DS42" s="110"/>
      <c r="DT42" s="110"/>
      <c r="DU42" s="110"/>
      <c r="DV42" s="110"/>
      <c r="DW42" s="110"/>
      <c r="DX42" s="110"/>
      <c r="DY42" s="110"/>
      <c r="DZ42" s="110"/>
      <c r="EA42" s="110"/>
      <c r="EB42" s="110"/>
      <c r="EC42" s="110"/>
      <c r="ED42" s="110"/>
      <c r="EE42" s="110"/>
      <c r="EF42" s="110"/>
      <c r="EG42" s="110"/>
    </row>
    <row r="43" spans="1:137">
      <c r="A43" s="115">
        <f t="shared" si="5"/>
        <v>0</v>
      </c>
      <c r="B43" s="19" t="str">
        <f t="shared" si="6"/>
        <v/>
      </c>
      <c r="C43" s="19" t="e">
        <f t="shared" si="7"/>
        <v>#VALUE!</v>
      </c>
      <c r="D43" s="110"/>
      <c r="E43" s="110"/>
      <c r="F43" s="110"/>
      <c r="G43" s="110"/>
      <c r="H43" s="110"/>
      <c r="I43" s="110"/>
      <c r="J43" s="110"/>
      <c r="K43" s="110"/>
      <c r="L43" s="76" t="str">
        <f t="shared" ca="1" si="0"/>
        <v/>
      </c>
      <c r="M43" s="76" t="str">
        <f t="shared" ca="1" si="1"/>
        <v/>
      </c>
      <c r="N43" s="76" t="str">
        <f t="shared" ca="1" si="2"/>
        <v/>
      </c>
      <c r="O43" s="76" t="str">
        <f t="shared" ca="1" si="3"/>
        <v/>
      </c>
      <c r="P43" s="85">
        <f t="shared" ca="1" si="4"/>
        <v>0</v>
      </c>
      <c r="Q43" s="110"/>
      <c r="R43" s="110"/>
      <c r="S43" s="110"/>
      <c r="T43" s="110"/>
      <c r="U43" s="110"/>
      <c r="V43" s="110"/>
      <c r="W43" s="110"/>
      <c r="X43" s="110"/>
      <c r="Y43" s="110"/>
      <c r="Z43" s="110"/>
      <c r="AA43" s="110"/>
      <c r="AB43" s="110"/>
      <c r="AC43" s="110"/>
      <c r="AD43" s="110"/>
      <c r="AE43" s="110"/>
      <c r="AF43" s="110"/>
      <c r="AG43" s="110"/>
      <c r="AH43" s="110"/>
      <c r="AI43" s="110"/>
      <c r="AJ43" s="110"/>
      <c r="AK43" s="110"/>
      <c r="AL43" s="110"/>
      <c r="AM43" s="110"/>
      <c r="AN43" s="110"/>
      <c r="AO43" s="110"/>
      <c r="AP43" s="110"/>
      <c r="AQ43" s="110"/>
      <c r="AR43" s="110"/>
      <c r="AS43" s="110"/>
      <c r="AT43" s="110"/>
      <c r="AU43" s="110"/>
      <c r="AV43" s="110"/>
      <c r="AW43" s="110"/>
      <c r="AX43" s="110"/>
      <c r="AY43" s="110"/>
      <c r="AZ43" s="110"/>
      <c r="BA43" s="110"/>
      <c r="BB43" s="110"/>
      <c r="BC43" s="110"/>
      <c r="BD43" s="110"/>
      <c r="BE43" s="110"/>
      <c r="BF43" s="110"/>
      <c r="BG43" s="110"/>
      <c r="BH43" s="110"/>
      <c r="BI43" s="110"/>
      <c r="BJ43" s="110"/>
      <c r="BK43" s="110"/>
      <c r="BL43" s="110"/>
      <c r="BM43" s="110"/>
      <c r="BN43" s="110"/>
      <c r="BO43" s="110"/>
      <c r="BP43" s="110"/>
      <c r="BQ43" s="110"/>
      <c r="BR43" s="110"/>
      <c r="BS43" s="110"/>
      <c r="BT43" s="110"/>
      <c r="BU43" s="110"/>
      <c r="BV43" s="110"/>
      <c r="BW43" s="110"/>
      <c r="BX43" s="110"/>
      <c r="BY43" s="110"/>
      <c r="BZ43" s="110"/>
      <c r="CA43" s="110"/>
      <c r="CB43" s="110"/>
      <c r="CC43" s="110"/>
      <c r="CD43" s="110"/>
      <c r="CE43" s="110"/>
      <c r="CF43" s="110"/>
      <c r="CG43" s="110"/>
      <c r="CH43" s="110"/>
      <c r="CI43" s="110"/>
      <c r="CJ43" s="110"/>
      <c r="CK43" s="110"/>
      <c r="CL43" s="110"/>
      <c r="CM43" s="110"/>
      <c r="CN43" s="110"/>
      <c r="CO43" s="110"/>
      <c r="CP43" s="110"/>
      <c r="CQ43" s="110"/>
      <c r="CR43" s="92" t="str">
        <f ca="1">INDIRECT("'"&amp;$F$2&amp;"'!B53")&amp;""</f>
        <v/>
      </c>
      <c r="CS43" s="92" t="str">
        <f ca="1">INDIRECT("'"&amp;$F$2&amp;"'!C53")&amp;""</f>
        <v/>
      </c>
      <c r="CT43" s="92">
        <f ca="1">INDIRECT("'"&amp;$F$2&amp;"'!D53")</f>
        <v>0</v>
      </c>
      <c r="CU43" s="92" t="str">
        <f ca="1">INDIRECT("'"&amp;$F$2&amp;"'!E53")&amp;""</f>
        <v/>
      </c>
      <c r="CV43" s="92" t="str">
        <f ca="1">INDIRECT("'"&amp;$F$2&amp;"'!F53")&amp;""</f>
        <v/>
      </c>
      <c r="CW43" s="92" t="str">
        <f ca="1">INDIRECT("'"&amp;$F$2&amp;"'!G53")&amp;""</f>
        <v/>
      </c>
      <c r="CX43" s="92" t="str">
        <f ca="1">INDIRECT("'"&amp;$F$2&amp;"'!H53")&amp;""</f>
        <v/>
      </c>
      <c r="CY43" s="92" t="str">
        <f ca="1">INDIRECT("'"&amp;$F$2&amp;"'!I53")&amp;""</f>
        <v/>
      </c>
      <c r="CZ43" s="110"/>
      <c r="DA43" s="110"/>
      <c r="DB43" s="110"/>
      <c r="DC43" s="110"/>
      <c r="DD43" s="110"/>
      <c r="DE43" s="110"/>
      <c r="DF43" s="110"/>
      <c r="DG43" s="110"/>
      <c r="DH43" s="110"/>
      <c r="DI43" s="110"/>
      <c r="DJ43" s="110"/>
      <c r="DK43" s="110"/>
      <c r="DL43" s="110"/>
      <c r="DM43" s="110"/>
      <c r="DN43" s="110"/>
      <c r="DO43" s="110"/>
      <c r="DP43" s="110"/>
      <c r="DQ43" s="110"/>
      <c r="DR43" s="110"/>
      <c r="DS43" s="110"/>
      <c r="DT43" s="110"/>
      <c r="DU43" s="110"/>
      <c r="DV43" s="110"/>
      <c r="DW43" s="110"/>
      <c r="DX43" s="110"/>
      <c r="DY43" s="110"/>
      <c r="DZ43" s="110"/>
      <c r="EA43" s="110"/>
      <c r="EB43" s="110"/>
      <c r="EC43" s="110"/>
      <c r="ED43" s="110"/>
      <c r="EE43" s="110"/>
      <c r="EF43" s="110"/>
      <c r="EG43" s="110"/>
    </row>
    <row r="44" spans="1:137" ht="19.5" thickBot="1">
      <c r="A44" s="116">
        <f t="shared" si="5"/>
        <v>0</v>
      </c>
      <c r="B44" s="117" t="str">
        <f t="shared" si="6"/>
        <v/>
      </c>
      <c r="C44" s="117" t="e">
        <f t="shared" si="7"/>
        <v>#VALUE!</v>
      </c>
      <c r="D44" s="111"/>
      <c r="E44" s="111"/>
      <c r="F44" s="111"/>
      <c r="G44" s="111"/>
      <c r="H44" s="111"/>
      <c r="I44" s="111"/>
      <c r="J44" s="111"/>
      <c r="K44" s="111"/>
      <c r="L44" s="76" t="str">
        <f t="shared" ca="1" si="0"/>
        <v/>
      </c>
      <c r="M44" s="76" t="str">
        <f t="shared" ca="1" si="1"/>
        <v/>
      </c>
      <c r="N44" s="76" t="str">
        <f t="shared" ca="1" si="2"/>
        <v/>
      </c>
      <c r="O44" s="76" t="str">
        <f t="shared" ca="1" si="3"/>
        <v/>
      </c>
      <c r="P44" s="85">
        <f t="shared" ca="1" si="4"/>
        <v>0</v>
      </c>
      <c r="Q44" s="111"/>
      <c r="R44" s="111"/>
      <c r="S44" s="111"/>
      <c r="T44" s="111"/>
      <c r="U44" s="111"/>
      <c r="V44" s="111"/>
      <c r="W44" s="111"/>
      <c r="X44" s="111"/>
      <c r="Y44" s="111"/>
      <c r="Z44" s="111"/>
      <c r="AA44" s="111"/>
      <c r="AB44" s="111"/>
      <c r="AC44" s="111"/>
      <c r="AD44" s="111"/>
      <c r="AE44" s="111"/>
      <c r="AF44" s="111"/>
      <c r="AG44" s="111"/>
      <c r="AH44" s="111"/>
      <c r="AI44" s="111"/>
      <c r="AJ44" s="111"/>
      <c r="AK44" s="111"/>
      <c r="AL44" s="111"/>
      <c r="AM44" s="111"/>
      <c r="AN44" s="111"/>
      <c r="AO44" s="111"/>
      <c r="AP44" s="111"/>
      <c r="AQ44" s="111"/>
      <c r="AR44" s="111"/>
      <c r="AS44" s="111"/>
      <c r="AT44" s="111"/>
      <c r="AU44" s="111"/>
      <c r="AV44" s="111"/>
      <c r="AW44" s="111"/>
      <c r="AX44" s="111"/>
      <c r="AY44" s="111"/>
      <c r="AZ44" s="111"/>
      <c r="BA44" s="111"/>
      <c r="BB44" s="111"/>
      <c r="BC44" s="111"/>
      <c r="BD44" s="111"/>
      <c r="BE44" s="111"/>
      <c r="BF44" s="111"/>
      <c r="BG44" s="111"/>
      <c r="BH44" s="111"/>
      <c r="BI44" s="111"/>
      <c r="BJ44" s="111"/>
      <c r="BK44" s="111"/>
      <c r="BL44" s="111"/>
      <c r="BM44" s="111"/>
      <c r="BN44" s="111"/>
      <c r="BO44" s="111"/>
      <c r="BP44" s="111"/>
      <c r="BQ44" s="111"/>
      <c r="BR44" s="111"/>
      <c r="BS44" s="111"/>
      <c r="BT44" s="111"/>
      <c r="BU44" s="111"/>
      <c r="BV44" s="111"/>
      <c r="BW44" s="111"/>
      <c r="BX44" s="111"/>
      <c r="BY44" s="111"/>
      <c r="BZ44" s="111"/>
      <c r="CA44" s="111"/>
      <c r="CB44" s="111"/>
      <c r="CC44" s="111"/>
      <c r="CD44" s="111"/>
      <c r="CE44" s="111"/>
      <c r="CF44" s="111"/>
      <c r="CG44" s="111"/>
      <c r="CH44" s="111"/>
      <c r="CI44" s="111"/>
      <c r="CJ44" s="111"/>
      <c r="CK44" s="111"/>
      <c r="CL44" s="111"/>
      <c r="CM44" s="111"/>
      <c r="CN44" s="111"/>
      <c r="CO44" s="111"/>
      <c r="CP44" s="111"/>
      <c r="CQ44" s="111"/>
      <c r="CR44" s="112" t="str">
        <f ca="1">INDIRECT("'"&amp;$F$2&amp;"'!B54")&amp;""</f>
        <v/>
      </c>
      <c r="CS44" s="112" t="str">
        <f ca="1">INDIRECT("'"&amp;$F$2&amp;"'!C54")&amp;""</f>
        <v/>
      </c>
      <c r="CT44" s="112">
        <f ca="1">INDIRECT("'"&amp;$F$2&amp;"'!D54")</f>
        <v>0</v>
      </c>
      <c r="CU44" s="112" t="str">
        <f ca="1">INDIRECT("'"&amp;$F$2&amp;"'!E54")&amp;""</f>
        <v/>
      </c>
      <c r="CV44" s="112" t="str">
        <f ca="1">INDIRECT("'"&amp;$F$2&amp;"'!F54")&amp;""</f>
        <v/>
      </c>
      <c r="CW44" s="112" t="str">
        <f ca="1">INDIRECT("'"&amp;$F$2&amp;"'!G54")&amp;""</f>
        <v/>
      </c>
      <c r="CX44" s="112" t="str">
        <f ca="1">INDIRECT("'"&amp;$F$2&amp;"'!H54")&amp;""</f>
        <v/>
      </c>
      <c r="CY44" s="112" t="str">
        <f ca="1">INDIRECT("'"&amp;$F$2&amp;"'!I54")&amp;""</f>
        <v/>
      </c>
      <c r="CZ44" s="111"/>
      <c r="DA44" s="111"/>
      <c r="DB44" s="111"/>
      <c r="DC44" s="111"/>
      <c r="DD44" s="111"/>
      <c r="DE44" s="111"/>
      <c r="DF44" s="111"/>
      <c r="DG44" s="111"/>
      <c r="DH44" s="111"/>
      <c r="DI44" s="111"/>
      <c r="DJ44" s="111"/>
      <c r="DK44" s="111"/>
      <c r="DL44" s="111"/>
      <c r="DM44" s="111"/>
      <c r="DN44" s="111"/>
      <c r="DO44" s="111"/>
      <c r="DP44" s="111"/>
      <c r="DQ44" s="111"/>
      <c r="DR44" s="111"/>
      <c r="DS44" s="111"/>
      <c r="DT44" s="111"/>
      <c r="DU44" s="111"/>
      <c r="DV44" s="111"/>
      <c r="DW44" s="111"/>
      <c r="DX44" s="111"/>
      <c r="DY44" s="111"/>
      <c r="DZ44" s="111"/>
      <c r="EA44" s="111"/>
      <c r="EB44" s="111"/>
      <c r="EC44" s="111"/>
      <c r="ED44" s="111"/>
      <c r="EE44" s="111"/>
      <c r="EF44" s="111"/>
      <c r="EG44" s="111"/>
    </row>
  </sheetData>
  <phoneticPr fontId="4"/>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K64"/>
  <sheetViews>
    <sheetView tabSelected="1" view="pageBreakPreview" zoomScale="80" zoomScaleNormal="80" zoomScaleSheetLayoutView="80" workbookViewId="0">
      <selection activeCell="D3" sqref="D3:E3"/>
    </sheetView>
  </sheetViews>
  <sheetFormatPr defaultColWidth="9" defaultRowHeight="15" customHeight="1"/>
  <cols>
    <col min="1" max="1" width="4" style="1" customWidth="1"/>
    <col min="2" max="2" width="9.625" style="1" customWidth="1"/>
    <col min="3" max="3" width="27.25" style="1" bestFit="1" customWidth="1"/>
    <col min="4" max="4" width="9.625" style="1" bestFit="1" customWidth="1"/>
    <col min="5" max="5" width="32.375" style="1" bestFit="1" customWidth="1"/>
    <col min="6" max="6" width="11.125" style="1" customWidth="1"/>
    <col min="7" max="7" width="12.375" style="1" customWidth="1"/>
    <col min="8" max="8" width="6.5" style="1" customWidth="1"/>
    <col min="9" max="9" width="13.125" style="1" customWidth="1"/>
    <col min="10" max="10" width="8.25" style="1" customWidth="1"/>
    <col min="11" max="11" width="11.625" style="1" customWidth="1"/>
    <col min="12" max="12" width="10.375" style="1" customWidth="1"/>
    <col min="13" max="13" width="12.375" style="1" customWidth="1"/>
    <col min="14" max="14" width="11.625" style="1" customWidth="1"/>
    <col min="15" max="15" width="10.875" style="1" customWidth="1"/>
    <col min="16" max="16" width="8.875" style="1" customWidth="1"/>
    <col min="17" max="17" width="10.25" style="1" bestFit="1" customWidth="1"/>
    <col min="18" max="18" width="12.25" style="1" customWidth="1"/>
    <col min="19" max="19" width="11.375" style="1" bestFit="1" customWidth="1"/>
    <col min="20" max="20" width="11.875" style="1" customWidth="1"/>
    <col min="21" max="21" width="11.375" style="1" bestFit="1" customWidth="1"/>
    <col min="22" max="25" width="8.625" style="1" hidden="1" customWidth="1"/>
    <col min="26" max="27" width="8.625" style="1" customWidth="1"/>
    <col min="28" max="28" width="7.375" style="1" customWidth="1"/>
    <col min="29" max="29" width="7.5" style="1" customWidth="1"/>
    <col min="30" max="30" width="10.5" style="33" bestFit="1" customWidth="1"/>
    <col min="31" max="31" width="10.25" style="33" customWidth="1"/>
    <col min="32" max="32" width="11.5" style="33" customWidth="1"/>
    <col min="33" max="33" width="11.625" style="33" bestFit="1" customWidth="1"/>
    <col min="34" max="34" width="10.5" style="33" bestFit="1" customWidth="1"/>
    <col min="35" max="37" width="11.625" style="33" customWidth="1"/>
    <col min="38" max="38" width="15.25" style="1" customWidth="1"/>
    <col min="39" max="39" width="18.125" style="1" bestFit="1" customWidth="1"/>
    <col min="40" max="41" width="21" style="1" bestFit="1" customWidth="1"/>
    <col min="42" max="43" width="16.625" style="1" customWidth="1"/>
    <col min="44" max="44" width="10.625" style="1" customWidth="1"/>
    <col min="45" max="16384" width="9" style="1"/>
  </cols>
  <sheetData>
    <row r="1" spans="1:37" ht="21" customHeight="1">
      <c r="B1" s="34" t="s">
        <v>1006</v>
      </c>
      <c r="E1" s="202"/>
      <c r="K1" s="21"/>
      <c r="L1" s="21"/>
      <c r="M1" s="21"/>
      <c r="N1" s="21"/>
      <c r="O1" s="21"/>
      <c r="P1" s="21"/>
      <c r="Q1" s="21"/>
      <c r="R1" s="21"/>
      <c r="AK1" s="119"/>
    </row>
    <row r="2" spans="1:37" s="11" customFormat="1" ht="24" customHeight="1">
      <c r="B2" s="13"/>
      <c r="C2" s="34"/>
      <c r="D2" s="34"/>
      <c r="E2" s="34"/>
      <c r="F2" s="34"/>
      <c r="G2" s="34"/>
      <c r="H2" s="34"/>
      <c r="I2" s="34"/>
      <c r="J2" s="34"/>
      <c r="K2" s="12"/>
      <c r="L2" s="12"/>
      <c r="M2" s="12"/>
      <c r="N2" s="12"/>
      <c r="O2" s="12"/>
      <c r="P2" s="12"/>
      <c r="Q2" s="12"/>
      <c r="R2" s="12"/>
      <c r="AD2" s="34"/>
      <c r="AE2" s="34"/>
      <c r="AF2" s="34"/>
      <c r="AG2" s="34"/>
      <c r="AH2" s="34"/>
      <c r="AJ2" s="232" t="s">
        <v>578</v>
      </c>
      <c r="AK2" s="209">
        <v>45572</v>
      </c>
    </row>
    <row r="3" spans="1:37" ht="18" customHeight="1">
      <c r="B3" s="355" t="s">
        <v>18</v>
      </c>
      <c r="C3" s="355"/>
      <c r="D3" s="356"/>
      <c r="E3" s="356"/>
      <c r="F3" s="34"/>
      <c r="G3" s="34"/>
      <c r="H3" s="33"/>
      <c r="I3" s="33"/>
      <c r="J3" s="33"/>
    </row>
    <row r="4" spans="1:37" ht="18" customHeight="1">
      <c r="B4" s="355" t="s">
        <v>17</v>
      </c>
      <c r="C4" s="355"/>
      <c r="D4" s="356"/>
      <c r="E4" s="356"/>
      <c r="F4" s="34"/>
      <c r="G4" s="34"/>
    </row>
    <row r="5" spans="1:37" ht="18" customHeight="1">
      <c r="B5" s="355" t="s">
        <v>179</v>
      </c>
      <c r="C5" s="355"/>
      <c r="D5" s="356"/>
      <c r="E5" s="356"/>
      <c r="F5" s="34"/>
      <c r="G5" s="34"/>
      <c r="K5" s="21"/>
      <c r="L5" s="21"/>
      <c r="M5" s="21"/>
      <c r="N5" s="21"/>
    </row>
    <row r="6" spans="1:37" ht="18" customHeight="1">
      <c r="B6" s="355" t="s">
        <v>181</v>
      </c>
      <c r="C6" s="355"/>
      <c r="D6" s="356"/>
      <c r="E6" s="356"/>
      <c r="F6" s="34"/>
      <c r="G6" s="34"/>
      <c r="K6" s="21"/>
      <c r="L6" s="21"/>
      <c r="M6" s="21"/>
      <c r="N6" s="21"/>
    </row>
    <row r="7" spans="1:37" ht="18" customHeight="1">
      <c r="B7" s="355" t="s">
        <v>753</v>
      </c>
      <c r="C7" s="355"/>
      <c r="D7" s="361"/>
      <c r="E7" s="361"/>
      <c r="F7" s="34"/>
      <c r="G7" s="34"/>
    </row>
    <row r="8" spans="1:37" ht="18" customHeight="1"/>
    <row r="9" spans="1:37" s="11" customFormat="1" ht="18" customHeight="1">
      <c r="B9" s="13" t="s">
        <v>674</v>
      </c>
      <c r="C9" s="34"/>
      <c r="D9" s="34"/>
      <c r="E9" s="34"/>
      <c r="F9" s="34"/>
      <c r="G9" s="34"/>
      <c r="H9" s="34"/>
      <c r="I9" s="34"/>
      <c r="J9" s="34"/>
      <c r="K9" s="35"/>
      <c r="L9" s="35"/>
      <c r="M9" s="35"/>
      <c r="N9" s="35"/>
      <c r="O9" s="35"/>
      <c r="P9" s="34"/>
      <c r="Q9" s="12"/>
      <c r="AD9" s="34"/>
      <c r="AE9" s="34"/>
      <c r="AF9" s="34"/>
      <c r="AG9" s="34"/>
      <c r="AH9" s="34"/>
      <c r="AI9" s="34"/>
      <c r="AJ9" s="34"/>
      <c r="AK9" s="34"/>
    </row>
    <row r="10" spans="1:37" ht="27.75" customHeight="1">
      <c r="A10" s="371"/>
      <c r="B10" s="339" t="s">
        <v>10</v>
      </c>
      <c r="C10" s="339" t="s">
        <v>9</v>
      </c>
      <c r="D10" s="362" t="s">
        <v>199</v>
      </c>
      <c r="E10" s="339" t="s">
        <v>15</v>
      </c>
      <c r="F10" s="339" t="s">
        <v>669</v>
      </c>
      <c r="G10" s="375" t="s">
        <v>766</v>
      </c>
      <c r="H10" s="339" t="s">
        <v>14</v>
      </c>
      <c r="I10" s="339" t="s">
        <v>670</v>
      </c>
      <c r="J10" s="339" t="s">
        <v>671</v>
      </c>
      <c r="K10" s="339" t="s">
        <v>183</v>
      </c>
      <c r="L10" s="339" t="s">
        <v>207</v>
      </c>
      <c r="M10" s="339" t="s">
        <v>192</v>
      </c>
      <c r="N10" s="339" t="s">
        <v>193</v>
      </c>
      <c r="O10" s="369" t="s">
        <v>7</v>
      </c>
      <c r="P10" s="370"/>
      <c r="Q10" s="350" t="s">
        <v>672</v>
      </c>
      <c r="R10" s="365" t="s">
        <v>172</v>
      </c>
      <c r="S10" s="366"/>
      <c r="T10" s="367" t="s">
        <v>5</v>
      </c>
      <c r="U10" s="368"/>
      <c r="V10" s="38"/>
      <c r="W10" s="363" t="s">
        <v>189</v>
      </c>
      <c r="X10" s="364"/>
      <c r="Y10" s="39"/>
      <c r="Z10" s="341" t="s">
        <v>767</v>
      </c>
      <c r="AA10" s="341"/>
      <c r="AB10" s="341" t="s">
        <v>768</v>
      </c>
      <c r="AC10" s="341"/>
      <c r="AD10" s="336" t="s">
        <v>1007</v>
      </c>
      <c r="AE10" s="337"/>
      <c r="AF10" s="337"/>
      <c r="AG10" s="338"/>
      <c r="AH10" s="336" t="s">
        <v>673</v>
      </c>
      <c r="AI10" s="337"/>
      <c r="AJ10" s="337"/>
      <c r="AK10" s="338"/>
    </row>
    <row r="11" spans="1:37" ht="30.75" customHeight="1">
      <c r="A11" s="371"/>
      <c r="B11" s="340"/>
      <c r="C11" s="340"/>
      <c r="D11" s="362"/>
      <c r="E11" s="340"/>
      <c r="F11" s="340"/>
      <c r="G11" s="376"/>
      <c r="H11" s="340"/>
      <c r="I11" s="340"/>
      <c r="J11" s="340"/>
      <c r="K11" s="340"/>
      <c r="L11" s="340"/>
      <c r="M11" s="340"/>
      <c r="N11" s="340"/>
      <c r="O11" s="32"/>
      <c r="P11" s="32" t="s">
        <v>4</v>
      </c>
      <c r="Q11" s="351"/>
      <c r="R11" s="3" t="s">
        <v>3</v>
      </c>
      <c r="S11" s="3" t="s">
        <v>2</v>
      </c>
      <c r="T11" s="3" t="s">
        <v>3</v>
      </c>
      <c r="U11" s="3" t="s">
        <v>2</v>
      </c>
      <c r="V11" s="37" t="s">
        <v>195</v>
      </c>
      <c r="W11" s="25" t="s">
        <v>3</v>
      </c>
      <c r="X11" s="25" t="s">
        <v>2</v>
      </c>
      <c r="Y11" s="37" t="s">
        <v>195</v>
      </c>
      <c r="Z11" s="43" t="s">
        <v>230</v>
      </c>
      <c r="AA11" s="43" t="s">
        <v>231</v>
      </c>
      <c r="AB11" s="43" t="s">
        <v>230</v>
      </c>
      <c r="AC11" s="43" t="s">
        <v>231</v>
      </c>
      <c r="AD11" s="118"/>
      <c r="AE11" s="120" t="s">
        <v>13</v>
      </c>
      <c r="AF11" s="120" t="s">
        <v>12</v>
      </c>
      <c r="AG11" s="120" t="s">
        <v>11</v>
      </c>
      <c r="AH11" s="118"/>
      <c r="AI11" s="120" t="s">
        <v>13</v>
      </c>
      <c r="AJ11" s="120" t="s">
        <v>12</v>
      </c>
      <c r="AK11" s="120" t="s">
        <v>11</v>
      </c>
    </row>
    <row r="12" spans="1:37" ht="18" customHeight="1">
      <c r="A12" s="210">
        <v>1</v>
      </c>
      <c r="B12" s="206"/>
      <c r="C12" s="158" t="str">
        <f t="shared" ref="C12:C39" si="0">IFERROR(VLOOKUP($D12,補助対象リスト,7,0),"")</f>
        <v/>
      </c>
      <c r="D12" s="206"/>
      <c r="E12" s="36" t="str">
        <f t="shared" ref="E12:E39" si="1">IFERROR(VLOOKUP($D12,補助対象リスト,2,0),"正しい登録Noを入力してください。")</f>
        <v>正しい登録Noを入力してください。</v>
      </c>
      <c r="F12" s="206"/>
      <c r="G12" s="222"/>
      <c r="H12" s="205"/>
      <c r="I12" s="160"/>
      <c r="J12" s="160"/>
      <c r="K12" s="134">
        <f>I12*J12</f>
        <v>0</v>
      </c>
      <c r="L12" s="206"/>
      <c r="M12" s="72"/>
      <c r="N12" s="134">
        <f>ROUNDDOWN(IF(M12="",K12,K12*M12),0)</f>
        <v>0</v>
      </c>
      <c r="O12" s="135"/>
      <c r="P12" s="206"/>
      <c r="Q12" s="42"/>
      <c r="R12" s="42"/>
      <c r="S12" s="42"/>
      <c r="T12" s="42"/>
      <c r="U12" s="42"/>
      <c r="V12" s="228" t="e">
        <f>EOMONTH(U12,0)-EOMONTH(T12,-1)</f>
        <v>#NUM!</v>
      </c>
      <c r="W12" s="28">
        <v>45717</v>
      </c>
      <c r="X12" s="27">
        <f>EOMONTH(U12,0)</f>
        <v>31</v>
      </c>
      <c r="Y12" s="27">
        <f>EOMONTH(X12,0)+1-W12</f>
        <v>-45685</v>
      </c>
      <c r="Z12" s="229">
        <f>IF(G12="",0,ROUNDDOWN(YEARFRAC(EOMONTH(Q12,-1)+1,EOMONTH(T12,0)+1,1),2))</f>
        <v>0</v>
      </c>
      <c r="AA12" s="230">
        <f>IF(G12="",1,IF(C12="(２)ソフトウェア利用関連費",VLOOKUP(H12,減価償却!$B$5:$R$16,MATCH(様式⑫!Z12,減価償却!$T$4:$T$19,-1)+1,1),VLOOKUP(H12,減価償却!$B$20:$R$31,MATCH(様式⑫!Z12,減価償却!$T$4:$T$19,-1)+1,1)))</f>
        <v>1</v>
      </c>
      <c r="AB12" s="231">
        <f>IF(U12="",0,ROUNDDOWN(YEARFRAC(EOMONTH(Q12,-1)+1,EOMONTH(U12,0)+1,1),2))</f>
        <v>0</v>
      </c>
      <c r="AC12" s="230">
        <f>IF(OR(K12&lt;20000,YEARFRAC(U12,S12+1,1)&lt;0.25,H12=1),0,IF(C12="(２)ソフトウェア利用関連費",VLOOKUP(H12,減価償却!$B$5:$R$16,MATCH(様式⑫!AB12,減価償却!$T$4:$T$19,-1)+1,1),VLOOKUP(H12,減価償却!$B$20:$R$31,MATCH(様式⑫!AB12,減価償却!$T$4:$T$19,-1)+1,1)))</f>
        <v>0</v>
      </c>
      <c r="AD12" s="136">
        <f>ROUNDDOWN(N12*(AA12-AC12),0)</f>
        <v>0</v>
      </c>
      <c r="AE12" s="136" t="str">
        <f t="shared" ref="AE12:AG39" si="2">IF($C12=AE$11,$AD12,"")</f>
        <v/>
      </c>
      <c r="AF12" s="136" t="str">
        <f t="shared" si="2"/>
        <v/>
      </c>
      <c r="AG12" s="136" t="str">
        <f t="shared" si="2"/>
        <v/>
      </c>
      <c r="AH12" s="136">
        <f t="shared" ref="AH12:AH39" si="3">ROUNDDOWN(IF(OR(AD12=0,K12&lt;20000),0,IF(Y12&lt;0,0,AD12*Y12/V12)),0)</f>
        <v>0</v>
      </c>
      <c r="AI12" s="136" t="str">
        <f t="shared" ref="AI12:AK39" si="4">IF($C12=AI$11,$AH12,"")</f>
        <v/>
      </c>
      <c r="AJ12" s="136" t="str">
        <f t="shared" si="4"/>
        <v/>
      </c>
      <c r="AK12" s="136" t="str">
        <f t="shared" si="4"/>
        <v/>
      </c>
    </row>
    <row r="13" spans="1:37" ht="18" customHeight="1">
      <c r="A13" s="210">
        <v>2</v>
      </c>
      <c r="B13" s="206"/>
      <c r="C13" s="158" t="str">
        <f t="shared" si="0"/>
        <v/>
      </c>
      <c r="D13" s="206"/>
      <c r="E13" s="36" t="str">
        <f t="shared" si="1"/>
        <v>正しい登録Noを入力してください。</v>
      </c>
      <c r="F13" s="206"/>
      <c r="G13" s="222"/>
      <c r="H13" s="205"/>
      <c r="I13" s="160"/>
      <c r="J13" s="160"/>
      <c r="K13" s="134">
        <f>I13*J13</f>
        <v>0</v>
      </c>
      <c r="L13" s="206"/>
      <c r="M13" s="137"/>
      <c r="N13" s="134">
        <f>ROUNDDOWN(IF(M13="",K13,K13*M13),0)</f>
        <v>0</v>
      </c>
      <c r="O13" s="135"/>
      <c r="P13" s="206"/>
      <c r="Q13" s="42"/>
      <c r="R13" s="42"/>
      <c r="S13" s="42"/>
      <c r="T13" s="42"/>
      <c r="U13" s="42"/>
      <c r="V13" s="228" t="e">
        <f t="shared" ref="V13:V39" si="5">EOMONTH(U13,0)-EOMONTH(T13,-1)</f>
        <v>#NUM!</v>
      </c>
      <c r="W13" s="28">
        <v>45717</v>
      </c>
      <c r="X13" s="27">
        <f t="shared" ref="X13:X39" si="6">EOMONTH(U13,0)</f>
        <v>31</v>
      </c>
      <c r="Y13" s="229">
        <f t="shared" ref="Y13:Y39" si="7">EOMONTH(X13,0)+1-W13</f>
        <v>-45685</v>
      </c>
      <c r="Z13" s="229">
        <f t="shared" ref="Z13:Z39" si="8">IF(G13="",0,ROUNDDOWN(YEARFRAC(EOMONTH(Q13,-1)+1,EOMONTH(T13,0)+1,1),2))</f>
        <v>0</v>
      </c>
      <c r="AA13" s="230">
        <f>IF(G13="",1,IF(C13="(２)ソフトウェア利用関連費",VLOOKUP(H13,減価償却!$B$5:$R$16,MATCH(様式⑫!Z13,減価償却!$T$4:$T$19,-1)+1,1),VLOOKUP(H13,減価償却!$B$20:$R$31,MATCH(様式⑫!Z13,減価償却!$T$4:$T$19,-1)+1,1)))</f>
        <v>1</v>
      </c>
      <c r="AB13" s="231">
        <f t="shared" ref="AB13:AB39" si="9">IF(U13="",0,ROUNDDOWN(YEARFRAC(EOMONTH(Q13,-1)+1,EOMONTH(U13,0)+1,1),2))</f>
        <v>0</v>
      </c>
      <c r="AC13" s="230">
        <f>IF(OR(K13&lt;20000,YEARFRAC(U13,S13+1,1)&lt;0.25,H13=1),0,IF(C13="(２)ソフトウェア利用関連費",VLOOKUP(H13,減価償却!$B$5:$R$16,MATCH(様式⑫!AB13,減価償却!$T$4:$T$19,-1)+1,1),VLOOKUP(H13,減価償却!$B$20:$R$31,MATCH(様式⑫!AB13,減価償却!$T$4:$T$19,-1)+1,1)))</f>
        <v>0</v>
      </c>
      <c r="AD13" s="136">
        <f t="shared" ref="AD13:AD39" si="10">ROUNDDOWN(N13*(AA13-AC13),0)</f>
        <v>0</v>
      </c>
      <c r="AE13" s="136" t="str">
        <f t="shared" si="2"/>
        <v/>
      </c>
      <c r="AF13" s="136" t="str">
        <f t="shared" si="2"/>
        <v/>
      </c>
      <c r="AG13" s="136" t="str">
        <f t="shared" si="2"/>
        <v/>
      </c>
      <c r="AH13" s="136">
        <f t="shared" si="3"/>
        <v>0</v>
      </c>
      <c r="AI13" s="136" t="str">
        <f t="shared" si="4"/>
        <v/>
      </c>
      <c r="AJ13" s="136" t="str">
        <f t="shared" si="4"/>
        <v/>
      </c>
      <c r="AK13" s="136" t="str">
        <f t="shared" si="4"/>
        <v/>
      </c>
    </row>
    <row r="14" spans="1:37" ht="18" customHeight="1">
      <c r="A14" s="210">
        <v>3</v>
      </c>
      <c r="B14" s="206"/>
      <c r="C14" s="159" t="str">
        <f t="shared" si="0"/>
        <v/>
      </c>
      <c r="D14" s="205"/>
      <c r="E14" s="10" t="str">
        <f t="shared" si="1"/>
        <v>正しい登録Noを入力してください。</v>
      </c>
      <c r="F14" s="206"/>
      <c r="G14" s="222"/>
      <c r="H14" s="205"/>
      <c r="I14" s="161"/>
      <c r="J14" s="161"/>
      <c r="K14" s="134">
        <f t="shared" ref="K14:K39" si="11">I14*J14</f>
        <v>0</v>
      </c>
      <c r="L14" s="205"/>
      <c r="M14" s="138"/>
      <c r="N14" s="139">
        <f t="shared" ref="N14:N39" si="12">ROUNDDOWN(IF(M14="",K14,K14*M14),0)</f>
        <v>0</v>
      </c>
      <c r="O14" s="135"/>
      <c r="P14" s="205"/>
      <c r="Q14" s="42"/>
      <c r="R14" s="42"/>
      <c r="S14" s="42"/>
      <c r="T14" s="42"/>
      <c r="U14" s="42"/>
      <c r="V14" s="228" t="e">
        <f t="shared" si="5"/>
        <v>#NUM!</v>
      </c>
      <c r="W14" s="28">
        <v>45717</v>
      </c>
      <c r="X14" s="27">
        <f t="shared" si="6"/>
        <v>31</v>
      </c>
      <c r="Y14" s="229">
        <f t="shared" si="7"/>
        <v>-45685</v>
      </c>
      <c r="Z14" s="229">
        <f t="shared" si="8"/>
        <v>0</v>
      </c>
      <c r="AA14" s="230">
        <f>IF(G14="",1,IF(C14="(２)ソフトウェア利用関連費",VLOOKUP(H14,減価償却!$B$5:$R$16,MATCH(様式⑫!Z14,減価償却!$T$4:$T$19,-1)+1,1),VLOOKUP(H14,減価償却!$B$20:$R$31,MATCH(様式⑫!Z14,減価償却!$T$4:$T$19,-1)+1,1)))</f>
        <v>1</v>
      </c>
      <c r="AB14" s="231">
        <f t="shared" si="9"/>
        <v>0</v>
      </c>
      <c r="AC14" s="230">
        <f>IF(OR(K14&lt;20000,YEARFRAC(U14,S14+1,1)&lt;0.25,H14=1),0,IF(C14="(２)ソフトウェア利用関連費",VLOOKUP(H14,減価償却!$B$5:$R$16,MATCH(様式⑫!AB14,減価償却!$T$4:$T$19,-1)+1,1),VLOOKUP(H14,減価償却!$B$20:$R$31,MATCH(様式⑫!AB14,減価償却!$T$4:$T$19,-1)+1,1)))</f>
        <v>0</v>
      </c>
      <c r="AD14" s="136">
        <f t="shared" si="10"/>
        <v>0</v>
      </c>
      <c r="AE14" s="136" t="str">
        <f t="shared" si="2"/>
        <v/>
      </c>
      <c r="AF14" s="136" t="str">
        <f t="shared" si="2"/>
        <v/>
      </c>
      <c r="AG14" s="136" t="str">
        <f t="shared" si="2"/>
        <v/>
      </c>
      <c r="AH14" s="136">
        <f t="shared" si="3"/>
        <v>0</v>
      </c>
      <c r="AI14" s="136" t="str">
        <f t="shared" si="4"/>
        <v/>
      </c>
      <c r="AJ14" s="136" t="str">
        <f t="shared" si="4"/>
        <v/>
      </c>
      <c r="AK14" s="136" t="str">
        <f t="shared" si="4"/>
        <v/>
      </c>
    </row>
    <row r="15" spans="1:37" ht="18" customHeight="1">
      <c r="A15" s="210">
        <v>4</v>
      </c>
      <c r="B15" s="206"/>
      <c r="C15" s="159" t="str">
        <f t="shared" si="0"/>
        <v/>
      </c>
      <c r="D15" s="205"/>
      <c r="E15" s="10" t="str">
        <f t="shared" si="1"/>
        <v>正しい登録Noを入力してください。</v>
      </c>
      <c r="F15" s="206"/>
      <c r="G15" s="222"/>
      <c r="H15" s="205"/>
      <c r="I15" s="161"/>
      <c r="J15" s="161"/>
      <c r="K15" s="134">
        <f t="shared" si="11"/>
        <v>0</v>
      </c>
      <c r="L15" s="205"/>
      <c r="M15" s="138"/>
      <c r="N15" s="139">
        <f t="shared" si="12"/>
        <v>0</v>
      </c>
      <c r="O15" s="135"/>
      <c r="P15" s="205"/>
      <c r="Q15" s="42"/>
      <c r="R15" s="42"/>
      <c r="S15" s="42"/>
      <c r="T15" s="42"/>
      <c r="U15" s="42"/>
      <c r="V15" s="228" t="e">
        <f t="shared" si="5"/>
        <v>#NUM!</v>
      </c>
      <c r="W15" s="28">
        <v>45717</v>
      </c>
      <c r="X15" s="27">
        <f t="shared" si="6"/>
        <v>31</v>
      </c>
      <c r="Y15" s="229">
        <f t="shared" si="7"/>
        <v>-45685</v>
      </c>
      <c r="Z15" s="229">
        <f t="shared" si="8"/>
        <v>0</v>
      </c>
      <c r="AA15" s="230">
        <f>IF(G15="",1,IF(C15="(２)ソフトウェア利用関連費",VLOOKUP(H15,減価償却!$B$5:$R$16,MATCH(様式⑫!Z15,減価償却!$T$4:$T$19,-1)+1,1),VLOOKUP(H15,減価償却!$B$20:$R$31,MATCH(様式⑫!Z15,減価償却!$T$4:$T$19,-1)+1,1)))</f>
        <v>1</v>
      </c>
      <c r="AB15" s="231">
        <f t="shared" si="9"/>
        <v>0</v>
      </c>
      <c r="AC15" s="230">
        <f>IF(OR(K15&lt;20000,YEARFRAC(U15,S15+1,1)&lt;0.25,H15=1),0,IF(C15="(２)ソフトウェア利用関連費",VLOOKUP(H15,減価償却!$B$5:$R$16,MATCH(様式⑫!AB15,減価償却!$T$4:$T$19,-1)+1,1),VLOOKUP(H15,減価償却!$B$20:$R$31,MATCH(様式⑫!AB15,減価償却!$T$4:$T$19,-1)+1,1)))</f>
        <v>0</v>
      </c>
      <c r="AD15" s="136">
        <f t="shared" si="10"/>
        <v>0</v>
      </c>
      <c r="AE15" s="136" t="str">
        <f t="shared" si="2"/>
        <v/>
      </c>
      <c r="AF15" s="136" t="str">
        <f t="shared" si="2"/>
        <v/>
      </c>
      <c r="AG15" s="136" t="str">
        <f t="shared" si="2"/>
        <v/>
      </c>
      <c r="AH15" s="136">
        <f t="shared" si="3"/>
        <v>0</v>
      </c>
      <c r="AI15" s="136" t="str">
        <f t="shared" si="4"/>
        <v/>
      </c>
      <c r="AJ15" s="136" t="str">
        <f t="shared" si="4"/>
        <v/>
      </c>
      <c r="AK15" s="136" t="str">
        <f t="shared" si="4"/>
        <v/>
      </c>
    </row>
    <row r="16" spans="1:37" ht="18" customHeight="1">
      <c r="A16" s="210">
        <v>5</v>
      </c>
      <c r="B16" s="206"/>
      <c r="C16" s="159" t="str">
        <f t="shared" si="0"/>
        <v/>
      </c>
      <c r="D16" s="205"/>
      <c r="E16" s="10" t="str">
        <f t="shared" si="1"/>
        <v>正しい登録Noを入力してください。</v>
      </c>
      <c r="F16" s="206"/>
      <c r="G16" s="222"/>
      <c r="H16" s="205"/>
      <c r="I16" s="146"/>
      <c r="J16" s="146"/>
      <c r="K16" s="134">
        <f t="shared" si="11"/>
        <v>0</v>
      </c>
      <c r="L16" s="205"/>
      <c r="M16" s="140"/>
      <c r="N16" s="139">
        <f t="shared" si="12"/>
        <v>0</v>
      </c>
      <c r="O16" s="74"/>
      <c r="P16" s="205"/>
      <c r="Q16" s="42"/>
      <c r="R16" s="42"/>
      <c r="S16" s="42"/>
      <c r="T16" s="42"/>
      <c r="U16" s="42"/>
      <c r="V16" s="228" t="e">
        <f t="shared" si="5"/>
        <v>#NUM!</v>
      </c>
      <c r="W16" s="28">
        <v>45717</v>
      </c>
      <c r="X16" s="27">
        <f t="shared" si="6"/>
        <v>31</v>
      </c>
      <c r="Y16" s="229">
        <f t="shared" si="7"/>
        <v>-45685</v>
      </c>
      <c r="Z16" s="229">
        <f t="shared" si="8"/>
        <v>0</v>
      </c>
      <c r="AA16" s="230">
        <f>IF(G16="",1,IF(C16="(２)ソフトウェア利用関連費",VLOOKUP(H16,減価償却!$B$5:$R$16,MATCH(様式⑫!Z16,減価償却!$T$4:$T$19,-1)+1,1),VLOOKUP(H16,減価償却!$B$20:$R$31,MATCH(様式⑫!Z16,減価償却!$T$4:$T$19,-1)+1,1)))</f>
        <v>1</v>
      </c>
      <c r="AB16" s="231">
        <f t="shared" si="9"/>
        <v>0</v>
      </c>
      <c r="AC16" s="230">
        <f>IF(OR(K16&lt;20000,YEARFRAC(U16,S16+1,1)&lt;0.25,H16=1),0,IF(C16="(２)ソフトウェア利用関連費",VLOOKUP(H16,減価償却!$B$5:$R$16,MATCH(様式⑫!AB16,減価償却!$T$4:$T$19,-1)+1,1),VLOOKUP(H16,減価償却!$B$20:$R$31,MATCH(様式⑫!AB16,減価償却!$T$4:$T$19,-1)+1,1)))</f>
        <v>0</v>
      </c>
      <c r="AD16" s="136">
        <f t="shared" si="10"/>
        <v>0</v>
      </c>
      <c r="AE16" s="136" t="str">
        <f t="shared" si="2"/>
        <v/>
      </c>
      <c r="AF16" s="136" t="str">
        <f t="shared" si="2"/>
        <v/>
      </c>
      <c r="AG16" s="136" t="str">
        <f t="shared" si="2"/>
        <v/>
      </c>
      <c r="AH16" s="136">
        <f t="shared" si="3"/>
        <v>0</v>
      </c>
      <c r="AI16" s="136" t="str">
        <f t="shared" si="4"/>
        <v/>
      </c>
      <c r="AJ16" s="136" t="str">
        <f t="shared" si="4"/>
        <v/>
      </c>
      <c r="AK16" s="136" t="str">
        <f t="shared" si="4"/>
        <v/>
      </c>
    </row>
    <row r="17" spans="1:37" ht="18" customHeight="1">
      <c r="A17" s="210">
        <v>6</v>
      </c>
      <c r="B17" s="206"/>
      <c r="C17" s="159" t="str">
        <f t="shared" si="0"/>
        <v/>
      </c>
      <c r="D17" s="205"/>
      <c r="E17" s="10" t="str">
        <f t="shared" si="1"/>
        <v>正しい登録Noを入力してください。</v>
      </c>
      <c r="F17" s="206"/>
      <c r="G17" s="222"/>
      <c r="H17" s="205"/>
      <c r="I17" s="146"/>
      <c r="J17" s="146"/>
      <c r="K17" s="134">
        <f t="shared" si="11"/>
        <v>0</v>
      </c>
      <c r="L17" s="205"/>
      <c r="M17" s="138"/>
      <c r="N17" s="139">
        <f t="shared" si="12"/>
        <v>0</v>
      </c>
      <c r="O17" s="74"/>
      <c r="P17" s="205"/>
      <c r="Q17" s="42"/>
      <c r="R17" s="42"/>
      <c r="S17" s="42"/>
      <c r="T17" s="42"/>
      <c r="U17" s="42"/>
      <c r="V17" s="228" t="e">
        <f t="shared" si="5"/>
        <v>#NUM!</v>
      </c>
      <c r="W17" s="28">
        <v>45717</v>
      </c>
      <c r="X17" s="27">
        <f t="shared" si="6"/>
        <v>31</v>
      </c>
      <c r="Y17" s="229">
        <f t="shared" si="7"/>
        <v>-45685</v>
      </c>
      <c r="Z17" s="229">
        <f t="shared" si="8"/>
        <v>0</v>
      </c>
      <c r="AA17" s="230">
        <f>IF(G17="",1,IF(C17="(２)ソフトウェア利用関連費",VLOOKUP(H17,減価償却!$B$5:$R$16,MATCH(様式⑫!Z17,減価償却!$T$4:$T$19,-1)+1,1),VLOOKUP(H17,減価償却!$B$20:$R$31,MATCH(様式⑫!Z17,減価償却!$T$4:$T$19,-1)+1,1)))</f>
        <v>1</v>
      </c>
      <c r="AB17" s="231">
        <f t="shared" si="9"/>
        <v>0</v>
      </c>
      <c r="AC17" s="230">
        <f>IF(OR(K17&lt;20000,YEARFRAC(U17,S17+1,1)&lt;0.25,H17=1),0,IF(C17="(２)ソフトウェア利用関連費",VLOOKUP(H17,減価償却!$B$5:$R$16,MATCH(様式⑫!AB17,減価償却!$T$4:$T$19,-1)+1,1),VLOOKUP(H17,減価償却!$B$20:$R$31,MATCH(様式⑫!AB17,減価償却!$T$4:$T$19,-1)+1,1)))</f>
        <v>0</v>
      </c>
      <c r="AD17" s="136">
        <f t="shared" si="10"/>
        <v>0</v>
      </c>
      <c r="AE17" s="136" t="str">
        <f t="shared" si="2"/>
        <v/>
      </c>
      <c r="AF17" s="136" t="str">
        <f t="shared" si="2"/>
        <v/>
      </c>
      <c r="AG17" s="136" t="str">
        <f t="shared" si="2"/>
        <v/>
      </c>
      <c r="AH17" s="136">
        <f t="shared" si="3"/>
        <v>0</v>
      </c>
      <c r="AI17" s="136" t="str">
        <f t="shared" si="4"/>
        <v/>
      </c>
      <c r="AJ17" s="136" t="str">
        <f t="shared" si="4"/>
        <v/>
      </c>
      <c r="AK17" s="136" t="str">
        <f t="shared" si="4"/>
        <v/>
      </c>
    </row>
    <row r="18" spans="1:37" ht="18" customHeight="1">
      <c r="A18" s="210">
        <v>7</v>
      </c>
      <c r="B18" s="206"/>
      <c r="C18" s="159" t="str">
        <f t="shared" si="0"/>
        <v/>
      </c>
      <c r="D18" s="205"/>
      <c r="E18" s="10" t="str">
        <f t="shared" si="1"/>
        <v>正しい登録Noを入力してください。</v>
      </c>
      <c r="F18" s="206"/>
      <c r="G18" s="222"/>
      <c r="H18" s="205"/>
      <c r="I18" s="146"/>
      <c r="J18" s="146"/>
      <c r="K18" s="134">
        <f t="shared" si="11"/>
        <v>0</v>
      </c>
      <c r="L18" s="205"/>
      <c r="M18" s="138"/>
      <c r="N18" s="139">
        <f t="shared" si="12"/>
        <v>0</v>
      </c>
      <c r="O18" s="74"/>
      <c r="P18" s="205"/>
      <c r="Q18" s="42"/>
      <c r="R18" s="42"/>
      <c r="S18" s="42"/>
      <c r="T18" s="42"/>
      <c r="U18" s="42"/>
      <c r="V18" s="228" t="e">
        <f t="shared" si="5"/>
        <v>#NUM!</v>
      </c>
      <c r="W18" s="28">
        <v>45717</v>
      </c>
      <c r="X18" s="27">
        <f t="shared" si="6"/>
        <v>31</v>
      </c>
      <c r="Y18" s="229">
        <f t="shared" si="7"/>
        <v>-45685</v>
      </c>
      <c r="Z18" s="229">
        <f t="shared" si="8"/>
        <v>0</v>
      </c>
      <c r="AA18" s="230">
        <f>IF(G18="",1,IF(C18="(２)ソフトウェア利用関連費",VLOOKUP(H18,減価償却!$B$5:$R$16,MATCH(様式⑫!Z18,減価償却!$T$4:$T$19,-1)+1,1),VLOOKUP(H18,減価償却!$B$20:$R$31,MATCH(様式⑫!Z18,減価償却!$T$4:$T$19,-1)+1,1)))</f>
        <v>1</v>
      </c>
      <c r="AB18" s="231">
        <f t="shared" si="9"/>
        <v>0</v>
      </c>
      <c r="AC18" s="230">
        <f>IF(OR(K18&lt;20000,YEARFRAC(U18,S18+1,1)&lt;0.25,H18=1),0,IF(C18="(２)ソフトウェア利用関連費",VLOOKUP(H18,減価償却!$B$5:$R$16,MATCH(様式⑫!AB18,減価償却!$T$4:$T$19,-1)+1,1),VLOOKUP(H18,減価償却!$B$20:$R$31,MATCH(様式⑫!AB18,減価償却!$T$4:$T$19,-1)+1,1)))</f>
        <v>0</v>
      </c>
      <c r="AD18" s="136">
        <f t="shared" si="10"/>
        <v>0</v>
      </c>
      <c r="AE18" s="136" t="str">
        <f t="shared" si="2"/>
        <v/>
      </c>
      <c r="AF18" s="136" t="str">
        <f t="shared" si="2"/>
        <v/>
      </c>
      <c r="AG18" s="136" t="str">
        <f t="shared" si="2"/>
        <v/>
      </c>
      <c r="AH18" s="136">
        <f t="shared" si="3"/>
        <v>0</v>
      </c>
      <c r="AI18" s="136" t="str">
        <f t="shared" si="4"/>
        <v/>
      </c>
      <c r="AJ18" s="136" t="str">
        <f t="shared" si="4"/>
        <v/>
      </c>
      <c r="AK18" s="136" t="str">
        <f t="shared" si="4"/>
        <v/>
      </c>
    </row>
    <row r="19" spans="1:37" ht="18" customHeight="1">
      <c r="A19" s="210">
        <v>8</v>
      </c>
      <c r="B19" s="206"/>
      <c r="C19" s="159" t="str">
        <f t="shared" si="0"/>
        <v/>
      </c>
      <c r="D19" s="205"/>
      <c r="E19" s="10" t="str">
        <f t="shared" si="1"/>
        <v>正しい登録Noを入力してください。</v>
      </c>
      <c r="F19" s="206"/>
      <c r="G19" s="222"/>
      <c r="H19" s="205"/>
      <c r="I19" s="146"/>
      <c r="J19" s="146"/>
      <c r="K19" s="134">
        <f t="shared" si="11"/>
        <v>0</v>
      </c>
      <c r="L19" s="205"/>
      <c r="M19" s="138"/>
      <c r="N19" s="139">
        <f t="shared" si="12"/>
        <v>0</v>
      </c>
      <c r="O19" s="74"/>
      <c r="P19" s="205"/>
      <c r="Q19" s="42"/>
      <c r="R19" s="42"/>
      <c r="S19" s="42"/>
      <c r="T19" s="42"/>
      <c r="U19" s="42"/>
      <c r="V19" s="228" t="e">
        <f t="shared" si="5"/>
        <v>#NUM!</v>
      </c>
      <c r="W19" s="28">
        <v>45717</v>
      </c>
      <c r="X19" s="27">
        <f t="shared" si="6"/>
        <v>31</v>
      </c>
      <c r="Y19" s="229">
        <f t="shared" si="7"/>
        <v>-45685</v>
      </c>
      <c r="Z19" s="229">
        <f t="shared" si="8"/>
        <v>0</v>
      </c>
      <c r="AA19" s="230">
        <f>IF(G19="",1,IF(C19="(２)ソフトウェア利用関連費",VLOOKUP(H19,減価償却!$B$5:$R$16,MATCH(様式⑫!Z19,減価償却!$T$4:$T$19,-1)+1,1),VLOOKUP(H19,減価償却!$B$20:$R$31,MATCH(様式⑫!Z19,減価償却!$T$4:$T$19,-1)+1,1)))</f>
        <v>1</v>
      </c>
      <c r="AB19" s="231">
        <f t="shared" si="9"/>
        <v>0</v>
      </c>
      <c r="AC19" s="230">
        <f>IF(OR(K19&lt;20000,YEARFRAC(U19,S19+1,1)&lt;0.25,H19=1),0,IF(C19="(２)ソフトウェア利用関連費",VLOOKUP(H19,減価償却!$B$5:$R$16,MATCH(様式⑫!AB19,減価償却!$T$4:$T$19,-1)+1,1),VLOOKUP(H19,減価償却!$B$20:$R$31,MATCH(様式⑫!AB19,減価償却!$T$4:$T$19,-1)+1,1)))</f>
        <v>0</v>
      </c>
      <c r="AD19" s="136">
        <f t="shared" si="10"/>
        <v>0</v>
      </c>
      <c r="AE19" s="136" t="str">
        <f t="shared" si="2"/>
        <v/>
      </c>
      <c r="AF19" s="136" t="str">
        <f t="shared" si="2"/>
        <v/>
      </c>
      <c r="AG19" s="136" t="str">
        <f t="shared" si="2"/>
        <v/>
      </c>
      <c r="AH19" s="136">
        <f t="shared" si="3"/>
        <v>0</v>
      </c>
      <c r="AI19" s="136" t="str">
        <f t="shared" si="4"/>
        <v/>
      </c>
      <c r="AJ19" s="136" t="str">
        <f t="shared" si="4"/>
        <v/>
      </c>
      <c r="AK19" s="136" t="str">
        <f t="shared" si="4"/>
        <v/>
      </c>
    </row>
    <row r="20" spans="1:37" ht="18" customHeight="1">
      <c r="A20" s="210">
        <v>9</v>
      </c>
      <c r="B20" s="206"/>
      <c r="C20" s="159" t="str">
        <f t="shared" si="0"/>
        <v/>
      </c>
      <c r="D20" s="205"/>
      <c r="E20" s="10" t="str">
        <f t="shared" si="1"/>
        <v>正しい登録Noを入力してください。</v>
      </c>
      <c r="F20" s="206"/>
      <c r="G20" s="222"/>
      <c r="H20" s="205"/>
      <c r="I20" s="146"/>
      <c r="J20" s="146"/>
      <c r="K20" s="134">
        <f t="shared" si="11"/>
        <v>0</v>
      </c>
      <c r="L20" s="205"/>
      <c r="M20" s="138"/>
      <c r="N20" s="139">
        <f t="shared" si="12"/>
        <v>0</v>
      </c>
      <c r="O20" s="74"/>
      <c r="P20" s="205"/>
      <c r="Q20" s="42"/>
      <c r="R20" s="42"/>
      <c r="S20" s="42"/>
      <c r="T20" s="42"/>
      <c r="U20" s="42"/>
      <c r="V20" s="228" t="e">
        <f t="shared" si="5"/>
        <v>#NUM!</v>
      </c>
      <c r="W20" s="28">
        <v>45717</v>
      </c>
      <c r="X20" s="27">
        <f t="shared" si="6"/>
        <v>31</v>
      </c>
      <c r="Y20" s="229">
        <f t="shared" si="7"/>
        <v>-45685</v>
      </c>
      <c r="Z20" s="229">
        <f t="shared" si="8"/>
        <v>0</v>
      </c>
      <c r="AA20" s="230">
        <f>IF(G20="",1,IF(C20="(２)ソフトウェア利用関連費",VLOOKUP(H20,減価償却!$B$5:$R$16,MATCH(様式⑫!Z20,減価償却!$T$4:$T$19,-1)+1,1),VLOOKUP(H20,減価償却!$B$20:$R$31,MATCH(様式⑫!Z20,減価償却!$T$4:$T$19,-1)+1,1)))</f>
        <v>1</v>
      </c>
      <c r="AB20" s="231">
        <f t="shared" si="9"/>
        <v>0</v>
      </c>
      <c r="AC20" s="230">
        <f>IF(OR(K20&lt;20000,YEARFRAC(U20,S20+1,1)&lt;0.25,H20=1),0,IF(C20="(２)ソフトウェア利用関連費",VLOOKUP(H20,減価償却!$B$5:$R$16,MATCH(様式⑫!AB20,減価償却!$T$4:$T$19,-1)+1,1),VLOOKUP(H20,減価償却!$B$20:$R$31,MATCH(様式⑫!AB20,減価償却!$T$4:$T$19,-1)+1,1)))</f>
        <v>0</v>
      </c>
      <c r="AD20" s="136">
        <f t="shared" si="10"/>
        <v>0</v>
      </c>
      <c r="AE20" s="136" t="str">
        <f t="shared" si="2"/>
        <v/>
      </c>
      <c r="AF20" s="136" t="str">
        <f t="shared" si="2"/>
        <v/>
      </c>
      <c r="AG20" s="136" t="str">
        <f t="shared" si="2"/>
        <v/>
      </c>
      <c r="AH20" s="136">
        <f t="shared" si="3"/>
        <v>0</v>
      </c>
      <c r="AI20" s="136" t="str">
        <f t="shared" si="4"/>
        <v/>
      </c>
      <c r="AJ20" s="136" t="str">
        <f t="shared" si="4"/>
        <v/>
      </c>
      <c r="AK20" s="136" t="str">
        <f t="shared" si="4"/>
        <v/>
      </c>
    </row>
    <row r="21" spans="1:37" ht="18" customHeight="1">
      <c r="A21" s="210">
        <v>10</v>
      </c>
      <c r="B21" s="206"/>
      <c r="C21" s="159" t="str">
        <f t="shared" si="0"/>
        <v/>
      </c>
      <c r="D21" s="205"/>
      <c r="E21" s="10" t="str">
        <f t="shared" si="1"/>
        <v>正しい登録Noを入力してください。</v>
      </c>
      <c r="F21" s="206"/>
      <c r="G21" s="222"/>
      <c r="H21" s="205"/>
      <c r="I21" s="146"/>
      <c r="J21" s="146"/>
      <c r="K21" s="134">
        <f t="shared" si="11"/>
        <v>0</v>
      </c>
      <c r="L21" s="205"/>
      <c r="M21" s="138"/>
      <c r="N21" s="139">
        <f t="shared" si="12"/>
        <v>0</v>
      </c>
      <c r="O21" s="74"/>
      <c r="P21" s="205"/>
      <c r="Q21" s="42"/>
      <c r="R21" s="42"/>
      <c r="S21" s="42"/>
      <c r="T21" s="42"/>
      <c r="U21" s="42"/>
      <c r="V21" s="228" t="e">
        <f t="shared" si="5"/>
        <v>#NUM!</v>
      </c>
      <c r="W21" s="28">
        <v>45717</v>
      </c>
      <c r="X21" s="27">
        <f t="shared" si="6"/>
        <v>31</v>
      </c>
      <c r="Y21" s="229">
        <f t="shared" si="7"/>
        <v>-45685</v>
      </c>
      <c r="Z21" s="229">
        <f t="shared" si="8"/>
        <v>0</v>
      </c>
      <c r="AA21" s="230">
        <f>IF(G21="",1,IF(C21="(２)ソフトウェア利用関連費",VLOOKUP(H21,減価償却!$B$5:$R$16,MATCH(様式⑫!Z21,減価償却!$T$4:$T$19,-1)+1,1),VLOOKUP(H21,減価償却!$B$20:$R$31,MATCH(様式⑫!Z21,減価償却!$T$4:$T$19,-1)+1,1)))</f>
        <v>1</v>
      </c>
      <c r="AB21" s="231">
        <f t="shared" si="9"/>
        <v>0</v>
      </c>
      <c r="AC21" s="230">
        <f>IF(OR(K21&lt;20000,YEARFRAC(U21,S21+1,1)&lt;0.25,H21=1),0,IF(C21="(２)ソフトウェア利用関連費",VLOOKUP(H21,減価償却!$B$5:$R$16,MATCH(様式⑫!AB21,減価償却!$T$4:$T$19,-1)+1,1),VLOOKUP(H21,減価償却!$B$20:$R$31,MATCH(様式⑫!AB21,減価償却!$T$4:$T$19,-1)+1,1)))</f>
        <v>0</v>
      </c>
      <c r="AD21" s="136">
        <f t="shared" si="10"/>
        <v>0</v>
      </c>
      <c r="AE21" s="136" t="str">
        <f t="shared" si="2"/>
        <v/>
      </c>
      <c r="AF21" s="136" t="str">
        <f t="shared" si="2"/>
        <v/>
      </c>
      <c r="AG21" s="136" t="str">
        <f t="shared" si="2"/>
        <v/>
      </c>
      <c r="AH21" s="136">
        <f t="shared" si="3"/>
        <v>0</v>
      </c>
      <c r="AI21" s="136" t="str">
        <f t="shared" si="4"/>
        <v/>
      </c>
      <c r="AJ21" s="136" t="str">
        <f t="shared" si="4"/>
        <v/>
      </c>
      <c r="AK21" s="136" t="str">
        <f t="shared" si="4"/>
        <v/>
      </c>
    </row>
    <row r="22" spans="1:37" ht="18" customHeight="1">
      <c r="A22" s="210">
        <v>11</v>
      </c>
      <c r="B22" s="206"/>
      <c r="C22" s="159" t="str">
        <f t="shared" si="0"/>
        <v/>
      </c>
      <c r="D22" s="205"/>
      <c r="E22" s="10" t="str">
        <f t="shared" si="1"/>
        <v>正しい登録Noを入力してください。</v>
      </c>
      <c r="F22" s="206"/>
      <c r="G22" s="222"/>
      <c r="H22" s="205"/>
      <c r="I22" s="146"/>
      <c r="J22" s="146"/>
      <c r="K22" s="134">
        <f t="shared" si="11"/>
        <v>0</v>
      </c>
      <c r="L22" s="205"/>
      <c r="M22" s="138"/>
      <c r="N22" s="139">
        <f t="shared" si="12"/>
        <v>0</v>
      </c>
      <c r="O22" s="74"/>
      <c r="P22" s="205"/>
      <c r="Q22" s="42"/>
      <c r="R22" s="42"/>
      <c r="S22" s="42"/>
      <c r="T22" s="42"/>
      <c r="U22" s="42"/>
      <c r="V22" s="228" t="e">
        <f t="shared" si="5"/>
        <v>#NUM!</v>
      </c>
      <c r="W22" s="28">
        <v>45717</v>
      </c>
      <c r="X22" s="27">
        <f t="shared" si="6"/>
        <v>31</v>
      </c>
      <c r="Y22" s="229">
        <f t="shared" si="7"/>
        <v>-45685</v>
      </c>
      <c r="Z22" s="229">
        <f t="shared" si="8"/>
        <v>0</v>
      </c>
      <c r="AA22" s="230">
        <f>IF(G22="",1,IF(C22="(２)ソフトウェア利用関連費",VLOOKUP(H22,減価償却!$B$5:$R$16,MATCH(様式⑫!Z22,減価償却!$T$4:$T$19,-1)+1,1),VLOOKUP(H22,減価償却!$B$20:$R$31,MATCH(様式⑫!Z22,減価償却!$T$4:$T$19,-1)+1,1)))</f>
        <v>1</v>
      </c>
      <c r="AB22" s="231">
        <f t="shared" si="9"/>
        <v>0</v>
      </c>
      <c r="AC22" s="230">
        <f>IF(OR(K22&lt;20000,YEARFRAC(U22,S22+1,1)&lt;0.25,H22=1),0,IF(C22="(２)ソフトウェア利用関連費",VLOOKUP(H22,減価償却!$B$5:$R$16,MATCH(様式⑫!AB22,減価償却!$T$4:$T$19,-1)+1,1),VLOOKUP(H22,減価償却!$B$20:$R$31,MATCH(様式⑫!AB22,減価償却!$T$4:$T$19,-1)+1,1)))</f>
        <v>0</v>
      </c>
      <c r="AD22" s="136">
        <f t="shared" si="10"/>
        <v>0</v>
      </c>
      <c r="AE22" s="136" t="str">
        <f t="shared" si="2"/>
        <v/>
      </c>
      <c r="AF22" s="136" t="str">
        <f t="shared" si="2"/>
        <v/>
      </c>
      <c r="AG22" s="136" t="str">
        <f t="shared" si="2"/>
        <v/>
      </c>
      <c r="AH22" s="136">
        <f t="shared" si="3"/>
        <v>0</v>
      </c>
      <c r="AI22" s="136" t="str">
        <f t="shared" si="4"/>
        <v/>
      </c>
      <c r="AJ22" s="136" t="str">
        <f t="shared" si="4"/>
        <v/>
      </c>
      <c r="AK22" s="136" t="str">
        <f t="shared" si="4"/>
        <v/>
      </c>
    </row>
    <row r="23" spans="1:37" ht="18" customHeight="1">
      <c r="A23" s="210">
        <v>12</v>
      </c>
      <c r="B23" s="206"/>
      <c r="C23" s="159" t="str">
        <f t="shared" si="0"/>
        <v/>
      </c>
      <c r="D23" s="205"/>
      <c r="E23" s="10" t="str">
        <f t="shared" si="1"/>
        <v>正しい登録Noを入力してください。</v>
      </c>
      <c r="F23" s="206"/>
      <c r="G23" s="222"/>
      <c r="H23" s="205"/>
      <c r="I23" s="146"/>
      <c r="J23" s="146"/>
      <c r="K23" s="134">
        <f t="shared" si="11"/>
        <v>0</v>
      </c>
      <c r="L23" s="205"/>
      <c r="M23" s="138"/>
      <c r="N23" s="139">
        <f t="shared" si="12"/>
        <v>0</v>
      </c>
      <c r="O23" s="74"/>
      <c r="P23" s="205"/>
      <c r="Q23" s="42"/>
      <c r="R23" s="42"/>
      <c r="S23" s="42"/>
      <c r="T23" s="42"/>
      <c r="U23" s="42"/>
      <c r="V23" s="228" t="e">
        <f t="shared" si="5"/>
        <v>#NUM!</v>
      </c>
      <c r="W23" s="28">
        <v>45717</v>
      </c>
      <c r="X23" s="27">
        <f t="shared" si="6"/>
        <v>31</v>
      </c>
      <c r="Y23" s="229">
        <f t="shared" si="7"/>
        <v>-45685</v>
      </c>
      <c r="Z23" s="229">
        <f t="shared" si="8"/>
        <v>0</v>
      </c>
      <c r="AA23" s="230">
        <f>IF(G23="",1,IF(C23="(２)ソフトウェア利用関連費",VLOOKUP(H23,減価償却!$B$5:$R$16,MATCH(様式⑫!Z23,減価償却!$T$4:$T$19,-1)+1,1),VLOOKUP(H23,減価償却!$B$20:$R$31,MATCH(様式⑫!Z23,減価償却!$T$4:$T$19,-1)+1,1)))</f>
        <v>1</v>
      </c>
      <c r="AB23" s="231">
        <f t="shared" si="9"/>
        <v>0</v>
      </c>
      <c r="AC23" s="230">
        <f>IF(OR(K23&lt;20000,YEARFRAC(U23,S23+1,1)&lt;0.25,H23=1),0,IF(C23="(２)ソフトウェア利用関連費",VLOOKUP(H23,減価償却!$B$5:$R$16,MATCH(様式⑫!AB23,減価償却!$T$4:$T$19,-1)+1,1),VLOOKUP(H23,減価償却!$B$20:$R$31,MATCH(様式⑫!AB23,減価償却!$T$4:$T$19,-1)+1,1)))</f>
        <v>0</v>
      </c>
      <c r="AD23" s="136">
        <f t="shared" si="10"/>
        <v>0</v>
      </c>
      <c r="AE23" s="136" t="str">
        <f t="shared" si="2"/>
        <v/>
      </c>
      <c r="AF23" s="136" t="str">
        <f t="shared" si="2"/>
        <v/>
      </c>
      <c r="AG23" s="136" t="str">
        <f t="shared" si="2"/>
        <v/>
      </c>
      <c r="AH23" s="136">
        <f t="shared" si="3"/>
        <v>0</v>
      </c>
      <c r="AI23" s="136" t="str">
        <f t="shared" si="4"/>
        <v/>
      </c>
      <c r="AJ23" s="136" t="str">
        <f t="shared" si="4"/>
        <v/>
      </c>
      <c r="AK23" s="136" t="str">
        <f t="shared" si="4"/>
        <v/>
      </c>
    </row>
    <row r="24" spans="1:37" ht="18" customHeight="1">
      <c r="A24" s="210">
        <v>13</v>
      </c>
      <c r="B24" s="206"/>
      <c r="C24" s="159" t="str">
        <f t="shared" si="0"/>
        <v/>
      </c>
      <c r="D24" s="205"/>
      <c r="E24" s="10" t="str">
        <f t="shared" si="1"/>
        <v>正しい登録Noを入力してください。</v>
      </c>
      <c r="F24" s="206"/>
      <c r="G24" s="222"/>
      <c r="H24" s="205"/>
      <c r="I24" s="146"/>
      <c r="J24" s="146"/>
      <c r="K24" s="134">
        <f t="shared" si="11"/>
        <v>0</v>
      </c>
      <c r="L24" s="205"/>
      <c r="M24" s="138"/>
      <c r="N24" s="139">
        <f t="shared" si="12"/>
        <v>0</v>
      </c>
      <c r="O24" s="74"/>
      <c r="P24" s="205"/>
      <c r="Q24" s="42"/>
      <c r="R24" s="42"/>
      <c r="S24" s="42"/>
      <c r="T24" s="42"/>
      <c r="U24" s="42"/>
      <c r="V24" s="228" t="e">
        <f t="shared" si="5"/>
        <v>#NUM!</v>
      </c>
      <c r="W24" s="28">
        <v>45717</v>
      </c>
      <c r="X24" s="27">
        <f t="shared" si="6"/>
        <v>31</v>
      </c>
      <c r="Y24" s="229">
        <f t="shared" si="7"/>
        <v>-45685</v>
      </c>
      <c r="Z24" s="229">
        <f t="shared" si="8"/>
        <v>0</v>
      </c>
      <c r="AA24" s="230">
        <f>IF(G24="",1,IF(C24="(２)ソフトウェア利用関連費",VLOOKUP(H24,減価償却!$B$5:$R$16,MATCH(様式⑫!Z24,減価償却!$T$4:$T$19,-1)+1,1),VLOOKUP(H24,減価償却!$B$20:$R$31,MATCH(様式⑫!Z24,減価償却!$T$4:$T$19,-1)+1,1)))</f>
        <v>1</v>
      </c>
      <c r="AB24" s="231">
        <f t="shared" si="9"/>
        <v>0</v>
      </c>
      <c r="AC24" s="230">
        <f>IF(OR(K24&lt;20000,YEARFRAC(U24,S24+1,1)&lt;0.25,H24=1),0,IF(C24="(２)ソフトウェア利用関連費",VLOOKUP(H24,減価償却!$B$5:$R$16,MATCH(様式⑫!AB24,減価償却!$T$4:$T$19,-1)+1,1),VLOOKUP(H24,減価償却!$B$20:$R$31,MATCH(様式⑫!AB24,減価償却!$T$4:$T$19,-1)+1,1)))</f>
        <v>0</v>
      </c>
      <c r="AD24" s="136">
        <f t="shared" si="10"/>
        <v>0</v>
      </c>
      <c r="AE24" s="136" t="str">
        <f t="shared" si="2"/>
        <v/>
      </c>
      <c r="AF24" s="136" t="str">
        <f t="shared" si="2"/>
        <v/>
      </c>
      <c r="AG24" s="136" t="str">
        <f t="shared" si="2"/>
        <v/>
      </c>
      <c r="AH24" s="136">
        <f t="shared" si="3"/>
        <v>0</v>
      </c>
      <c r="AI24" s="136" t="str">
        <f t="shared" si="4"/>
        <v/>
      </c>
      <c r="AJ24" s="136" t="str">
        <f t="shared" si="4"/>
        <v/>
      </c>
      <c r="AK24" s="136" t="str">
        <f t="shared" si="4"/>
        <v/>
      </c>
    </row>
    <row r="25" spans="1:37" ht="18" customHeight="1">
      <c r="A25" s="210">
        <v>14</v>
      </c>
      <c r="B25" s="206"/>
      <c r="C25" s="159" t="str">
        <f t="shared" si="0"/>
        <v/>
      </c>
      <c r="D25" s="205"/>
      <c r="E25" s="10" t="str">
        <f t="shared" si="1"/>
        <v>正しい登録Noを入力してください。</v>
      </c>
      <c r="F25" s="206"/>
      <c r="G25" s="222"/>
      <c r="H25" s="205"/>
      <c r="I25" s="146"/>
      <c r="J25" s="146"/>
      <c r="K25" s="134">
        <f t="shared" si="11"/>
        <v>0</v>
      </c>
      <c r="L25" s="205"/>
      <c r="M25" s="138"/>
      <c r="N25" s="139">
        <f t="shared" si="12"/>
        <v>0</v>
      </c>
      <c r="O25" s="74"/>
      <c r="P25" s="205"/>
      <c r="Q25" s="42"/>
      <c r="R25" s="42"/>
      <c r="S25" s="42"/>
      <c r="T25" s="42"/>
      <c r="U25" s="42"/>
      <c r="V25" s="228" t="e">
        <f t="shared" si="5"/>
        <v>#NUM!</v>
      </c>
      <c r="W25" s="28">
        <v>45717</v>
      </c>
      <c r="X25" s="27">
        <f t="shared" si="6"/>
        <v>31</v>
      </c>
      <c r="Y25" s="229">
        <f t="shared" si="7"/>
        <v>-45685</v>
      </c>
      <c r="Z25" s="229">
        <f t="shared" si="8"/>
        <v>0</v>
      </c>
      <c r="AA25" s="230">
        <f>IF(G25="",1,IF(C25="(２)ソフトウェア利用関連費",VLOOKUP(H25,減価償却!$B$5:$R$16,MATCH(様式⑫!Z25,減価償却!$T$4:$T$19,-1)+1,1),VLOOKUP(H25,減価償却!$B$20:$R$31,MATCH(様式⑫!Z25,減価償却!$T$4:$T$19,-1)+1,1)))</f>
        <v>1</v>
      </c>
      <c r="AB25" s="231">
        <f t="shared" si="9"/>
        <v>0</v>
      </c>
      <c r="AC25" s="230">
        <f>IF(OR(K25&lt;20000,YEARFRAC(U25,S25+1,1)&lt;0.25,H25=1),0,IF(C25="(２)ソフトウェア利用関連費",VLOOKUP(H25,減価償却!$B$5:$R$16,MATCH(様式⑫!AB25,減価償却!$T$4:$T$19,-1)+1,1),VLOOKUP(H25,減価償却!$B$20:$R$31,MATCH(様式⑫!AB25,減価償却!$T$4:$T$19,-1)+1,1)))</f>
        <v>0</v>
      </c>
      <c r="AD25" s="136">
        <f t="shared" si="10"/>
        <v>0</v>
      </c>
      <c r="AE25" s="136" t="str">
        <f t="shared" si="2"/>
        <v/>
      </c>
      <c r="AF25" s="136" t="str">
        <f t="shared" si="2"/>
        <v/>
      </c>
      <c r="AG25" s="136" t="str">
        <f t="shared" si="2"/>
        <v/>
      </c>
      <c r="AH25" s="136">
        <f t="shared" si="3"/>
        <v>0</v>
      </c>
      <c r="AI25" s="136" t="str">
        <f t="shared" si="4"/>
        <v/>
      </c>
      <c r="AJ25" s="136" t="str">
        <f t="shared" si="4"/>
        <v/>
      </c>
      <c r="AK25" s="136" t="str">
        <f t="shared" si="4"/>
        <v/>
      </c>
    </row>
    <row r="26" spans="1:37" ht="18" customHeight="1">
      <c r="A26" s="210">
        <v>15</v>
      </c>
      <c r="B26" s="206"/>
      <c r="C26" s="159" t="str">
        <f t="shared" si="0"/>
        <v/>
      </c>
      <c r="D26" s="205"/>
      <c r="E26" s="10" t="str">
        <f t="shared" si="1"/>
        <v>正しい登録Noを入力してください。</v>
      </c>
      <c r="F26" s="206"/>
      <c r="G26" s="222"/>
      <c r="H26" s="205"/>
      <c r="I26" s="146"/>
      <c r="J26" s="146"/>
      <c r="K26" s="134">
        <f t="shared" si="11"/>
        <v>0</v>
      </c>
      <c r="L26" s="205"/>
      <c r="M26" s="138"/>
      <c r="N26" s="139">
        <f t="shared" si="12"/>
        <v>0</v>
      </c>
      <c r="O26" s="74"/>
      <c r="P26" s="205"/>
      <c r="Q26" s="42"/>
      <c r="R26" s="42"/>
      <c r="S26" s="42"/>
      <c r="T26" s="42"/>
      <c r="U26" s="42"/>
      <c r="V26" s="228" t="e">
        <f t="shared" si="5"/>
        <v>#NUM!</v>
      </c>
      <c r="W26" s="28">
        <v>45717</v>
      </c>
      <c r="X26" s="27">
        <f t="shared" si="6"/>
        <v>31</v>
      </c>
      <c r="Y26" s="229">
        <f t="shared" si="7"/>
        <v>-45685</v>
      </c>
      <c r="Z26" s="229">
        <f t="shared" si="8"/>
        <v>0</v>
      </c>
      <c r="AA26" s="230">
        <f>IF(G26="",1,IF(C26="(２)ソフトウェア利用関連費",VLOOKUP(H26,減価償却!$B$5:$R$16,MATCH(様式⑫!Z26,減価償却!$T$4:$T$19,-1)+1,1),VLOOKUP(H26,減価償却!$B$20:$R$31,MATCH(様式⑫!Z26,減価償却!$T$4:$T$19,-1)+1,1)))</f>
        <v>1</v>
      </c>
      <c r="AB26" s="231">
        <f t="shared" si="9"/>
        <v>0</v>
      </c>
      <c r="AC26" s="230">
        <f>IF(OR(K26&lt;20000,YEARFRAC(U26,S26+1,1)&lt;0.25,H26=1),0,IF(C26="(２)ソフトウェア利用関連費",VLOOKUP(H26,減価償却!$B$5:$R$16,MATCH(様式⑫!AB26,減価償却!$T$4:$T$19,-1)+1,1),VLOOKUP(H26,減価償却!$B$20:$R$31,MATCH(様式⑫!AB26,減価償却!$T$4:$T$19,-1)+1,1)))</f>
        <v>0</v>
      </c>
      <c r="AD26" s="136">
        <f t="shared" si="10"/>
        <v>0</v>
      </c>
      <c r="AE26" s="136" t="str">
        <f t="shared" si="2"/>
        <v/>
      </c>
      <c r="AF26" s="136" t="str">
        <f t="shared" si="2"/>
        <v/>
      </c>
      <c r="AG26" s="136" t="str">
        <f t="shared" si="2"/>
        <v/>
      </c>
      <c r="AH26" s="136">
        <f t="shared" si="3"/>
        <v>0</v>
      </c>
      <c r="AI26" s="136" t="str">
        <f t="shared" si="4"/>
        <v/>
      </c>
      <c r="AJ26" s="136" t="str">
        <f t="shared" si="4"/>
        <v/>
      </c>
      <c r="AK26" s="136" t="str">
        <f t="shared" si="4"/>
        <v/>
      </c>
    </row>
    <row r="27" spans="1:37" ht="18" customHeight="1">
      <c r="A27" s="210">
        <v>16</v>
      </c>
      <c r="B27" s="206"/>
      <c r="C27" s="159" t="str">
        <f t="shared" si="0"/>
        <v/>
      </c>
      <c r="D27" s="205"/>
      <c r="E27" s="10" t="str">
        <f t="shared" si="1"/>
        <v>正しい登録Noを入力してください。</v>
      </c>
      <c r="F27" s="206"/>
      <c r="G27" s="222"/>
      <c r="H27" s="205"/>
      <c r="I27" s="146"/>
      <c r="J27" s="146"/>
      <c r="K27" s="134">
        <f t="shared" si="11"/>
        <v>0</v>
      </c>
      <c r="L27" s="205"/>
      <c r="M27" s="138"/>
      <c r="N27" s="139">
        <f t="shared" si="12"/>
        <v>0</v>
      </c>
      <c r="O27" s="74"/>
      <c r="P27" s="205"/>
      <c r="Q27" s="42"/>
      <c r="R27" s="42"/>
      <c r="S27" s="42"/>
      <c r="T27" s="42"/>
      <c r="U27" s="42"/>
      <c r="V27" s="228" t="e">
        <f t="shared" si="5"/>
        <v>#NUM!</v>
      </c>
      <c r="W27" s="28">
        <v>45717</v>
      </c>
      <c r="X27" s="27">
        <f t="shared" si="6"/>
        <v>31</v>
      </c>
      <c r="Y27" s="229">
        <f t="shared" si="7"/>
        <v>-45685</v>
      </c>
      <c r="Z27" s="229">
        <f t="shared" si="8"/>
        <v>0</v>
      </c>
      <c r="AA27" s="230">
        <f>IF(G27="",1,IF(C27="(２)ソフトウェア利用関連費",VLOOKUP(H27,減価償却!$B$5:$R$16,MATCH(様式⑫!Z27,減価償却!$T$4:$T$19,-1)+1,1),VLOOKUP(H27,減価償却!$B$20:$R$31,MATCH(様式⑫!Z27,減価償却!$T$4:$T$19,-1)+1,1)))</f>
        <v>1</v>
      </c>
      <c r="AB27" s="231">
        <f t="shared" si="9"/>
        <v>0</v>
      </c>
      <c r="AC27" s="230">
        <f>IF(OR(K27&lt;20000,YEARFRAC(U27,S27+1,1)&lt;0.25,H27=1),0,IF(C27="(２)ソフトウェア利用関連費",VLOOKUP(H27,減価償却!$B$5:$R$16,MATCH(様式⑫!AB27,減価償却!$T$4:$T$19,-1)+1,1),VLOOKUP(H27,減価償却!$B$20:$R$31,MATCH(様式⑫!AB27,減価償却!$T$4:$T$19,-1)+1,1)))</f>
        <v>0</v>
      </c>
      <c r="AD27" s="136">
        <f t="shared" si="10"/>
        <v>0</v>
      </c>
      <c r="AE27" s="136" t="str">
        <f t="shared" si="2"/>
        <v/>
      </c>
      <c r="AF27" s="136" t="str">
        <f t="shared" si="2"/>
        <v/>
      </c>
      <c r="AG27" s="136" t="str">
        <f t="shared" si="2"/>
        <v/>
      </c>
      <c r="AH27" s="136">
        <f t="shared" si="3"/>
        <v>0</v>
      </c>
      <c r="AI27" s="136" t="str">
        <f t="shared" si="4"/>
        <v/>
      </c>
      <c r="AJ27" s="136" t="str">
        <f t="shared" si="4"/>
        <v/>
      </c>
      <c r="AK27" s="136" t="str">
        <f t="shared" si="4"/>
        <v/>
      </c>
    </row>
    <row r="28" spans="1:37" ht="18" customHeight="1">
      <c r="A28" s="210">
        <v>17</v>
      </c>
      <c r="B28" s="206"/>
      <c r="C28" s="159" t="str">
        <f t="shared" si="0"/>
        <v/>
      </c>
      <c r="D28" s="205"/>
      <c r="E28" s="10" t="str">
        <f t="shared" si="1"/>
        <v>正しい登録Noを入力してください。</v>
      </c>
      <c r="F28" s="206"/>
      <c r="G28" s="222"/>
      <c r="H28" s="205"/>
      <c r="I28" s="146"/>
      <c r="J28" s="146"/>
      <c r="K28" s="134">
        <f t="shared" si="11"/>
        <v>0</v>
      </c>
      <c r="L28" s="205"/>
      <c r="M28" s="138"/>
      <c r="N28" s="139">
        <f t="shared" si="12"/>
        <v>0</v>
      </c>
      <c r="O28" s="74"/>
      <c r="P28" s="205"/>
      <c r="Q28" s="42"/>
      <c r="R28" s="42"/>
      <c r="S28" s="42"/>
      <c r="T28" s="42"/>
      <c r="U28" s="42"/>
      <c r="V28" s="228" t="e">
        <f t="shared" si="5"/>
        <v>#NUM!</v>
      </c>
      <c r="W28" s="28">
        <v>45717</v>
      </c>
      <c r="X28" s="27">
        <f t="shared" si="6"/>
        <v>31</v>
      </c>
      <c r="Y28" s="229">
        <f t="shared" si="7"/>
        <v>-45685</v>
      </c>
      <c r="Z28" s="229">
        <f t="shared" si="8"/>
        <v>0</v>
      </c>
      <c r="AA28" s="230">
        <f>IF(G28="",1,IF(C28="(２)ソフトウェア利用関連費",VLOOKUP(H28,減価償却!$B$5:$R$16,MATCH(様式⑫!Z28,減価償却!$T$4:$T$19,-1)+1,1),VLOOKUP(H28,減価償却!$B$20:$R$31,MATCH(様式⑫!Z28,減価償却!$T$4:$T$19,-1)+1,1)))</f>
        <v>1</v>
      </c>
      <c r="AB28" s="231">
        <f t="shared" si="9"/>
        <v>0</v>
      </c>
      <c r="AC28" s="230">
        <f>IF(OR(K28&lt;20000,YEARFRAC(U28,S28+1,1)&lt;0.25,H28=1),0,IF(C28="(２)ソフトウェア利用関連費",VLOOKUP(H28,減価償却!$B$5:$R$16,MATCH(様式⑫!AB28,減価償却!$T$4:$T$19,-1)+1,1),VLOOKUP(H28,減価償却!$B$20:$R$31,MATCH(様式⑫!AB28,減価償却!$T$4:$T$19,-1)+1,1)))</f>
        <v>0</v>
      </c>
      <c r="AD28" s="136">
        <f t="shared" si="10"/>
        <v>0</v>
      </c>
      <c r="AE28" s="136" t="str">
        <f t="shared" si="2"/>
        <v/>
      </c>
      <c r="AF28" s="136" t="str">
        <f t="shared" si="2"/>
        <v/>
      </c>
      <c r="AG28" s="136" t="str">
        <f t="shared" si="2"/>
        <v/>
      </c>
      <c r="AH28" s="136">
        <f t="shared" si="3"/>
        <v>0</v>
      </c>
      <c r="AI28" s="136" t="str">
        <f t="shared" si="4"/>
        <v/>
      </c>
      <c r="AJ28" s="136" t="str">
        <f t="shared" si="4"/>
        <v/>
      </c>
      <c r="AK28" s="136" t="str">
        <f t="shared" si="4"/>
        <v/>
      </c>
    </row>
    <row r="29" spans="1:37" ht="18" customHeight="1">
      <c r="A29" s="210">
        <v>18</v>
      </c>
      <c r="B29" s="206"/>
      <c r="C29" s="159" t="str">
        <f t="shared" si="0"/>
        <v/>
      </c>
      <c r="D29" s="205"/>
      <c r="E29" s="10" t="str">
        <f t="shared" si="1"/>
        <v>正しい登録Noを入力してください。</v>
      </c>
      <c r="F29" s="206"/>
      <c r="G29" s="222"/>
      <c r="H29" s="205"/>
      <c r="I29" s="146"/>
      <c r="J29" s="146"/>
      <c r="K29" s="134">
        <f t="shared" si="11"/>
        <v>0</v>
      </c>
      <c r="L29" s="205"/>
      <c r="M29" s="138"/>
      <c r="N29" s="139">
        <f t="shared" si="12"/>
        <v>0</v>
      </c>
      <c r="O29" s="74"/>
      <c r="P29" s="205"/>
      <c r="Q29" s="42"/>
      <c r="R29" s="42"/>
      <c r="S29" s="42"/>
      <c r="T29" s="42"/>
      <c r="U29" s="42"/>
      <c r="V29" s="228" t="e">
        <f t="shared" si="5"/>
        <v>#NUM!</v>
      </c>
      <c r="W29" s="28">
        <v>45717</v>
      </c>
      <c r="X29" s="27">
        <f t="shared" si="6"/>
        <v>31</v>
      </c>
      <c r="Y29" s="229">
        <f t="shared" si="7"/>
        <v>-45685</v>
      </c>
      <c r="Z29" s="229">
        <f t="shared" si="8"/>
        <v>0</v>
      </c>
      <c r="AA29" s="230">
        <f>IF(G29="",1,IF(C29="(２)ソフトウェア利用関連費",VLOOKUP(H29,減価償却!$B$5:$R$16,MATCH(様式⑫!Z29,減価償却!$T$4:$T$19,-1)+1,1),VLOOKUP(H29,減価償却!$B$20:$R$31,MATCH(様式⑫!Z29,減価償却!$T$4:$T$19,-1)+1,1)))</f>
        <v>1</v>
      </c>
      <c r="AB29" s="231">
        <f t="shared" si="9"/>
        <v>0</v>
      </c>
      <c r="AC29" s="230">
        <f>IF(OR(K29&lt;20000,YEARFRAC(U29,S29+1,1)&lt;0.25,H29=1),0,IF(C29="(２)ソフトウェア利用関連費",VLOOKUP(H29,減価償却!$B$5:$R$16,MATCH(様式⑫!AB29,減価償却!$T$4:$T$19,-1)+1,1),VLOOKUP(H29,減価償却!$B$20:$R$31,MATCH(様式⑫!AB29,減価償却!$T$4:$T$19,-1)+1,1)))</f>
        <v>0</v>
      </c>
      <c r="AD29" s="136">
        <f t="shared" si="10"/>
        <v>0</v>
      </c>
      <c r="AE29" s="136" t="str">
        <f t="shared" si="2"/>
        <v/>
      </c>
      <c r="AF29" s="136" t="str">
        <f t="shared" si="2"/>
        <v/>
      </c>
      <c r="AG29" s="136" t="str">
        <f t="shared" si="2"/>
        <v/>
      </c>
      <c r="AH29" s="136">
        <f t="shared" si="3"/>
        <v>0</v>
      </c>
      <c r="AI29" s="136" t="str">
        <f t="shared" si="4"/>
        <v/>
      </c>
      <c r="AJ29" s="136" t="str">
        <f t="shared" si="4"/>
        <v/>
      </c>
      <c r="AK29" s="136" t="str">
        <f t="shared" si="4"/>
        <v/>
      </c>
    </row>
    <row r="30" spans="1:37" ht="18" customHeight="1">
      <c r="A30" s="210">
        <v>19</v>
      </c>
      <c r="B30" s="206"/>
      <c r="C30" s="159" t="str">
        <f t="shared" si="0"/>
        <v/>
      </c>
      <c r="D30" s="205"/>
      <c r="E30" s="10" t="str">
        <f t="shared" si="1"/>
        <v>正しい登録Noを入力してください。</v>
      </c>
      <c r="F30" s="206"/>
      <c r="G30" s="222"/>
      <c r="H30" s="205"/>
      <c r="I30" s="146"/>
      <c r="J30" s="146"/>
      <c r="K30" s="134">
        <f t="shared" si="11"/>
        <v>0</v>
      </c>
      <c r="L30" s="205"/>
      <c r="M30" s="138"/>
      <c r="N30" s="139">
        <f t="shared" si="12"/>
        <v>0</v>
      </c>
      <c r="O30" s="74"/>
      <c r="P30" s="205"/>
      <c r="Q30" s="42"/>
      <c r="R30" s="42"/>
      <c r="S30" s="42"/>
      <c r="T30" s="42"/>
      <c r="U30" s="42"/>
      <c r="V30" s="228" t="e">
        <f t="shared" si="5"/>
        <v>#NUM!</v>
      </c>
      <c r="W30" s="28">
        <v>45717</v>
      </c>
      <c r="X30" s="27">
        <f t="shared" si="6"/>
        <v>31</v>
      </c>
      <c r="Y30" s="229">
        <f t="shared" si="7"/>
        <v>-45685</v>
      </c>
      <c r="Z30" s="229">
        <f t="shared" si="8"/>
        <v>0</v>
      </c>
      <c r="AA30" s="230">
        <f>IF(G30="",1,IF(C30="(２)ソフトウェア利用関連費",VLOOKUP(H30,減価償却!$B$5:$R$16,MATCH(様式⑫!Z30,減価償却!$T$4:$T$19,-1)+1,1),VLOOKUP(H30,減価償却!$B$20:$R$31,MATCH(様式⑫!Z30,減価償却!$T$4:$T$19,-1)+1,1)))</f>
        <v>1</v>
      </c>
      <c r="AB30" s="231">
        <f t="shared" si="9"/>
        <v>0</v>
      </c>
      <c r="AC30" s="230">
        <f>IF(OR(K30&lt;20000,YEARFRAC(U30,S30+1,1)&lt;0.25,H30=1),0,IF(C30="(２)ソフトウェア利用関連費",VLOOKUP(H30,減価償却!$B$5:$R$16,MATCH(様式⑫!AB30,減価償却!$T$4:$T$19,-1)+1,1),VLOOKUP(H30,減価償却!$B$20:$R$31,MATCH(様式⑫!AB30,減価償却!$T$4:$T$19,-1)+1,1)))</f>
        <v>0</v>
      </c>
      <c r="AD30" s="136">
        <f t="shared" si="10"/>
        <v>0</v>
      </c>
      <c r="AE30" s="136" t="str">
        <f t="shared" si="2"/>
        <v/>
      </c>
      <c r="AF30" s="136" t="str">
        <f t="shared" si="2"/>
        <v/>
      </c>
      <c r="AG30" s="136" t="str">
        <f t="shared" si="2"/>
        <v/>
      </c>
      <c r="AH30" s="136">
        <f t="shared" si="3"/>
        <v>0</v>
      </c>
      <c r="AI30" s="136" t="str">
        <f t="shared" si="4"/>
        <v/>
      </c>
      <c r="AJ30" s="136" t="str">
        <f t="shared" si="4"/>
        <v/>
      </c>
      <c r="AK30" s="136" t="str">
        <f t="shared" si="4"/>
        <v/>
      </c>
    </row>
    <row r="31" spans="1:37" ht="18" customHeight="1">
      <c r="A31" s="210">
        <v>20</v>
      </c>
      <c r="B31" s="206"/>
      <c r="C31" s="159" t="str">
        <f t="shared" si="0"/>
        <v/>
      </c>
      <c r="D31" s="205"/>
      <c r="E31" s="10" t="str">
        <f t="shared" si="1"/>
        <v>正しい登録Noを入力してください。</v>
      </c>
      <c r="F31" s="206"/>
      <c r="G31" s="222"/>
      <c r="H31" s="205"/>
      <c r="I31" s="146"/>
      <c r="J31" s="146"/>
      <c r="K31" s="134">
        <f t="shared" si="11"/>
        <v>0</v>
      </c>
      <c r="L31" s="205"/>
      <c r="M31" s="138"/>
      <c r="N31" s="139">
        <f t="shared" si="12"/>
        <v>0</v>
      </c>
      <c r="O31" s="74"/>
      <c r="P31" s="205"/>
      <c r="Q31" s="42"/>
      <c r="R31" s="42"/>
      <c r="S31" s="42"/>
      <c r="T31" s="42"/>
      <c r="U31" s="42"/>
      <c r="V31" s="228" t="e">
        <f t="shared" si="5"/>
        <v>#NUM!</v>
      </c>
      <c r="W31" s="28">
        <v>45717</v>
      </c>
      <c r="X31" s="27">
        <f t="shared" si="6"/>
        <v>31</v>
      </c>
      <c r="Y31" s="229">
        <f t="shared" si="7"/>
        <v>-45685</v>
      </c>
      <c r="Z31" s="229">
        <f t="shared" si="8"/>
        <v>0</v>
      </c>
      <c r="AA31" s="230">
        <f>IF(G31="",1,IF(C31="(２)ソフトウェア利用関連費",VLOOKUP(H31,減価償却!$B$5:$R$16,MATCH(様式⑫!Z31,減価償却!$T$4:$T$19,-1)+1,1),VLOOKUP(H31,減価償却!$B$20:$R$31,MATCH(様式⑫!Z31,減価償却!$T$4:$T$19,-1)+1,1)))</f>
        <v>1</v>
      </c>
      <c r="AB31" s="231">
        <f t="shared" si="9"/>
        <v>0</v>
      </c>
      <c r="AC31" s="230">
        <f>IF(OR(K31&lt;20000,YEARFRAC(U31,S31+1,1)&lt;0.25,H31=1),0,IF(C31="(２)ソフトウェア利用関連費",VLOOKUP(H31,減価償却!$B$5:$R$16,MATCH(様式⑫!AB31,減価償却!$T$4:$T$19,-1)+1,1),VLOOKUP(H31,減価償却!$B$20:$R$31,MATCH(様式⑫!AB31,減価償却!$T$4:$T$19,-1)+1,1)))</f>
        <v>0</v>
      </c>
      <c r="AD31" s="136">
        <f t="shared" si="10"/>
        <v>0</v>
      </c>
      <c r="AE31" s="136" t="str">
        <f t="shared" si="2"/>
        <v/>
      </c>
      <c r="AF31" s="136" t="str">
        <f t="shared" si="2"/>
        <v/>
      </c>
      <c r="AG31" s="136" t="str">
        <f t="shared" si="2"/>
        <v/>
      </c>
      <c r="AH31" s="136">
        <f t="shared" si="3"/>
        <v>0</v>
      </c>
      <c r="AI31" s="136" t="str">
        <f t="shared" si="4"/>
        <v/>
      </c>
      <c r="AJ31" s="136" t="str">
        <f t="shared" si="4"/>
        <v/>
      </c>
      <c r="AK31" s="136" t="str">
        <f t="shared" si="4"/>
        <v/>
      </c>
    </row>
    <row r="32" spans="1:37" ht="18" customHeight="1">
      <c r="A32" s="210">
        <v>21</v>
      </c>
      <c r="B32" s="206"/>
      <c r="C32" s="159" t="str">
        <f t="shared" si="0"/>
        <v/>
      </c>
      <c r="D32" s="205"/>
      <c r="E32" s="10" t="str">
        <f t="shared" si="1"/>
        <v>正しい登録Noを入力してください。</v>
      </c>
      <c r="F32" s="206"/>
      <c r="G32" s="222"/>
      <c r="H32" s="205"/>
      <c r="I32" s="146"/>
      <c r="J32" s="146"/>
      <c r="K32" s="134">
        <f t="shared" si="11"/>
        <v>0</v>
      </c>
      <c r="L32" s="205"/>
      <c r="M32" s="138"/>
      <c r="N32" s="139">
        <f t="shared" si="12"/>
        <v>0</v>
      </c>
      <c r="O32" s="74"/>
      <c r="P32" s="205"/>
      <c r="Q32" s="42"/>
      <c r="R32" s="42"/>
      <c r="S32" s="42"/>
      <c r="T32" s="42"/>
      <c r="U32" s="42"/>
      <c r="V32" s="228" t="e">
        <f t="shared" si="5"/>
        <v>#NUM!</v>
      </c>
      <c r="W32" s="28">
        <v>45717</v>
      </c>
      <c r="X32" s="27">
        <f t="shared" si="6"/>
        <v>31</v>
      </c>
      <c r="Y32" s="229">
        <f t="shared" si="7"/>
        <v>-45685</v>
      </c>
      <c r="Z32" s="229">
        <f t="shared" si="8"/>
        <v>0</v>
      </c>
      <c r="AA32" s="230">
        <f>IF(G32="",1,IF(C32="(２)ソフトウェア利用関連費",VLOOKUP(H32,減価償却!$B$5:$R$16,MATCH(様式⑫!Z32,減価償却!$T$4:$T$19,-1)+1,1),VLOOKUP(H32,減価償却!$B$20:$R$31,MATCH(様式⑫!Z32,減価償却!$T$4:$T$19,-1)+1,1)))</f>
        <v>1</v>
      </c>
      <c r="AB32" s="231">
        <f t="shared" si="9"/>
        <v>0</v>
      </c>
      <c r="AC32" s="230">
        <f>IF(OR(K32&lt;20000,YEARFRAC(U32,S32+1,1)&lt;0.25,H32=1),0,IF(C32="(２)ソフトウェア利用関連費",VLOOKUP(H32,減価償却!$B$5:$R$16,MATCH(様式⑫!AB32,減価償却!$T$4:$T$19,-1)+1,1),VLOOKUP(H32,減価償却!$B$20:$R$31,MATCH(様式⑫!AB32,減価償却!$T$4:$T$19,-1)+1,1)))</f>
        <v>0</v>
      </c>
      <c r="AD32" s="136">
        <f t="shared" si="10"/>
        <v>0</v>
      </c>
      <c r="AE32" s="136" t="str">
        <f t="shared" si="2"/>
        <v/>
      </c>
      <c r="AF32" s="136" t="str">
        <f t="shared" si="2"/>
        <v/>
      </c>
      <c r="AG32" s="136" t="str">
        <f t="shared" si="2"/>
        <v/>
      </c>
      <c r="AH32" s="136">
        <f t="shared" si="3"/>
        <v>0</v>
      </c>
      <c r="AI32" s="136" t="str">
        <f t="shared" si="4"/>
        <v/>
      </c>
      <c r="AJ32" s="136" t="str">
        <f t="shared" si="4"/>
        <v/>
      </c>
      <c r="AK32" s="136" t="str">
        <f t="shared" si="4"/>
        <v/>
      </c>
    </row>
    <row r="33" spans="1:37" ht="18" customHeight="1">
      <c r="A33" s="210">
        <v>22</v>
      </c>
      <c r="B33" s="206"/>
      <c r="C33" s="159" t="str">
        <f t="shared" si="0"/>
        <v/>
      </c>
      <c r="D33" s="205"/>
      <c r="E33" s="10" t="str">
        <f t="shared" si="1"/>
        <v>正しい登録Noを入力してください。</v>
      </c>
      <c r="F33" s="206"/>
      <c r="G33" s="222"/>
      <c r="H33" s="205"/>
      <c r="I33" s="146"/>
      <c r="J33" s="146"/>
      <c r="K33" s="134">
        <f t="shared" si="11"/>
        <v>0</v>
      </c>
      <c r="L33" s="205"/>
      <c r="M33" s="138"/>
      <c r="N33" s="139">
        <f t="shared" si="12"/>
        <v>0</v>
      </c>
      <c r="O33" s="74"/>
      <c r="P33" s="205"/>
      <c r="Q33" s="42"/>
      <c r="R33" s="42"/>
      <c r="S33" s="42"/>
      <c r="T33" s="42"/>
      <c r="U33" s="42"/>
      <c r="V33" s="228" t="e">
        <f t="shared" si="5"/>
        <v>#NUM!</v>
      </c>
      <c r="W33" s="28">
        <v>45717</v>
      </c>
      <c r="X33" s="27">
        <f t="shared" si="6"/>
        <v>31</v>
      </c>
      <c r="Y33" s="229">
        <f t="shared" si="7"/>
        <v>-45685</v>
      </c>
      <c r="Z33" s="229">
        <f t="shared" si="8"/>
        <v>0</v>
      </c>
      <c r="AA33" s="230">
        <f>IF(G33="",1,IF(C33="(２)ソフトウェア利用関連費",VLOOKUP(H33,減価償却!$B$5:$R$16,MATCH(様式⑫!Z33,減価償却!$T$4:$T$19,-1)+1,1),VLOOKUP(H33,減価償却!$B$20:$R$31,MATCH(様式⑫!Z33,減価償却!$T$4:$T$19,-1)+1,1)))</f>
        <v>1</v>
      </c>
      <c r="AB33" s="231">
        <f t="shared" si="9"/>
        <v>0</v>
      </c>
      <c r="AC33" s="230">
        <f>IF(OR(K33&lt;20000,YEARFRAC(U33,S33+1,1)&lt;0.25,H33=1),0,IF(C33="(２)ソフトウェア利用関連費",VLOOKUP(H33,減価償却!$B$5:$R$16,MATCH(様式⑫!AB33,減価償却!$T$4:$T$19,-1)+1,1),VLOOKUP(H33,減価償却!$B$20:$R$31,MATCH(様式⑫!AB33,減価償却!$T$4:$T$19,-1)+1,1)))</f>
        <v>0</v>
      </c>
      <c r="AD33" s="136">
        <f t="shared" si="10"/>
        <v>0</v>
      </c>
      <c r="AE33" s="136" t="str">
        <f t="shared" si="2"/>
        <v/>
      </c>
      <c r="AF33" s="136" t="str">
        <f t="shared" si="2"/>
        <v/>
      </c>
      <c r="AG33" s="136" t="str">
        <f t="shared" si="2"/>
        <v/>
      </c>
      <c r="AH33" s="136">
        <f t="shared" si="3"/>
        <v>0</v>
      </c>
      <c r="AI33" s="136" t="str">
        <f t="shared" si="4"/>
        <v/>
      </c>
      <c r="AJ33" s="136" t="str">
        <f t="shared" si="4"/>
        <v/>
      </c>
      <c r="AK33" s="136" t="str">
        <f t="shared" si="4"/>
        <v/>
      </c>
    </row>
    <row r="34" spans="1:37" ht="18" customHeight="1">
      <c r="A34" s="210">
        <v>23</v>
      </c>
      <c r="B34" s="206"/>
      <c r="C34" s="159" t="str">
        <f t="shared" si="0"/>
        <v/>
      </c>
      <c r="D34" s="205"/>
      <c r="E34" s="10" t="str">
        <f t="shared" si="1"/>
        <v>正しい登録Noを入力してください。</v>
      </c>
      <c r="F34" s="206"/>
      <c r="G34" s="222"/>
      <c r="H34" s="205"/>
      <c r="I34" s="146"/>
      <c r="J34" s="146"/>
      <c r="K34" s="134">
        <f t="shared" si="11"/>
        <v>0</v>
      </c>
      <c r="L34" s="205"/>
      <c r="M34" s="138"/>
      <c r="N34" s="139">
        <f t="shared" si="12"/>
        <v>0</v>
      </c>
      <c r="O34" s="74"/>
      <c r="P34" s="205"/>
      <c r="Q34" s="42"/>
      <c r="R34" s="42"/>
      <c r="S34" s="42"/>
      <c r="T34" s="42"/>
      <c r="U34" s="42"/>
      <c r="V34" s="228" t="e">
        <f t="shared" si="5"/>
        <v>#NUM!</v>
      </c>
      <c r="W34" s="28">
        <v>45717</v>
      </c>
      <c r="X34" s="27">
        <f t="shared" si="6"/>
        <v>31</v>
      </c>
      <c r="Y34" s="229">
        <f t="shared" si="7"/>
        <v>-45685</v>
      </c>
      <c r="Z34" s="229">
        <f t="shared" si="8"/>
        <v>0</v>
      </c>
      <c r="AA34" s="230">
        <f>IF(G34="",1,IF(C34="(２)ソフトウェア利用関連費",VLOOKUP(H34,減価償却!$B$5:$R$16,MATCH(様式⑫!Z34,減価償却!$T$4:$T$19,-1)+1,1),VLOOKUP(H34,減価償却!$B$20:$R$31,MATCH(様式⑫!Z34,減価償却!$T$4:$T$19,-1)+1,1)))</f>
        <v>1</v>
      </c>
      <c r="AB34" s="231">
        <f t="shared" si="9"/>
        <v>0</v>
      </c>
      <c r="AC34" s="230">
        <f>IF(OR(K34&lt;20000,YEARFRAC(U34,S34+1,1)&lt;0.25,H34=1),0,IF(C34="(２)ソフトウェア利用関連費",VLOOKUP(H34,減価償却!$B$5:$R$16,MATCH(様式⑫!AB34,減価償却!$T$4:$T$19,-1)+1,1),VLOOKUP(H34,減価償却!$B$20:$R$31,MATCH(様式⑫!AB34,減価償却!$T$4:$T$19,-1)+1,1)))</f>
        <v>0</v>
      </c>
      <c r="AD34" s="136">
        <f t="shared" si="10"/>
        <v>0</v>
      </c>
      <c r="AE34" s="136" t="str">
        <f t="shared" si="2"/>
        <v/>
      </c>
      <c r="AF34" s="136" t="str">
        <f t="shared" si="2"/>
        <v/>
      </c>
      <c r="AG34" s="136" t="str">
        <f t="shared" si="2"/>
        <v/>
      </c>
      <c r="AH34" s="136">
        <f t="shared" si="3"/>
        <v>0</v>
      </c>
      <c r="AI34" s="136" t="str">
        <f t="shared" si="4"/>
        <v/>
      </c>
      <c r="AJ34" s="136" t="str">
        <f t="shared" si="4"/>
        <v/>
      </c>
      <c r="AK34" s="136" t="str">
        <f t="shared" si="4"/>
        <v/>
      </c>
    </row>
    <row r="35" spans="1:37" ht="18" customHeight="1">
      <c r="A35" s="210">
        <v>24</v>
      </c>
      <c r="B35" s="206"/>
      <c r="C35" s="159" t="str">
        <f t="shared" si="0"/>
        <v/>
      </c>
      <c r="D35" s="205"/>
      <c r="E35" s="10" t="str">
        <f t="shared" si="1"/>
        <v>正しい登録Noを入力してください。</v>
      </c>
      <c r="F35" s="206"/>
      <c r="G35" s="222"/>
      <c r="H35" s="205"/>
      <c r="I35" s="146"/>
      <c r="J35" s="146"/>
      <c r="K35" s="134">
        <f t="shared" si="11"/>
        <v>0</v>
      </c>
      <c r="L35" s="205"/>
      <c r="M35" s="138"/>
      <c r="N35" s="139">
        <f t="shared" si="12"/>
        <v>0</v>
      </c>
      <c r="O35" s="74"/>
      <c r="P35" s="205"/>
      <c r="Q35" s="42"/>
      <c r="R35" s="42"/>
      <c r="S35" s="42"/>
      <c r="T35" s="42"/>
      <c r="U35" s="42"/>
      <c r="V35" s="228" t="e">
        <f t="shared" si="5"/>
        <v>#NUM!</v>
      </c>
      <c r="W35" s="28">
        <v>45717</v>
      </c>
      <c r="X35" s="27">
        <f t="shared" si="6"/>
        <v>31</v>
      </c>
      <c r="Y35" s="229">
        <f t="shared" si="7"/>
        <v>-45685</v>
      </c>
      <c r="Z35" s="229">
        <f t="shared" si="8"/>
        <v>0</v>
      </c>
      <c r="AA35" s="230">
        <f>IF(G35="",1,IF(C35="(２)ソフトウェア利用関連費",VLOOKUP(H35,減価償却!$B$5:$R$16,MATCH(様式⑫!Z35,減価償却!$T$4:$T$19,-1)+1,1),VLOOKUP(H35,減価償却!$B$20:$R$31,MATCH(様式⑫!Z35,減価償却!$T$4:$T$19,-1)+1,1)))</f>
        <v>1</v>
      </c>
      <c r="AB35" s="231">
        <f t="shared" si="9"/>
        <v>0</v>
      </c>
      <c r="AC35" s="230">
        <f>IF(OR(K35&lt;20000,YEARFRAC(U35,S35+1,1)&lt;0.25,H35=1),0,IF(C35="(２)ソフトウェア利用関連費",VLOOKUP(H35,減価償却!$B$5:$R$16,MATCH(様式⑫!AB35,減価償却!$T$4:$T$19,-1)+1,1),VLOOKUP(H35,減価償却!$B$20:$R$31,MATCH(様式⑫!AB35,減価償却!$T$4:$T$19,-1)+1,1)))</f>
        <v>0</v>
      </c>
      <c r="AD35" s="136">
        <f t="shared" si="10"/>
        <v>0</v>
      </c>
      <c r="AE35" s="136" t="str">
        <f t="shared" si="2"/>
        <v/>
      </c>
      <c r="AF35" s="136" t="str">
        <f t="shared" si="2"/>
        <v/>
      </c>
      <c r="AG35" s="136" t="str">
        <f t="shared" si="2"/>
        <v/>
      </c>
      <c r="AH35" s="136">
        <f t="shared" si="3"/>
        <v>0</v>
      </c>
      <c r="AI35" s="136" t="str">
        <f t="shared" si="4"/>
        <v/>
      </c>
      <c r="AJ35" s="136" t="str">
        <f t="shared" si="4"/>
        <v/>
      </c>
      <c r="AK35" s="136" t="str">
        <f t="shared" si="4"/>
        <v/>
      </c>
    </row>
    <row r="36" spans="1:37" ht="18" customHeight="1">
      <c r="A36" s="210">
        <v>25</v>
      </c>
      <c r="B36" s="206"/>
      <c r="C36" s="159" t="str">
        <f t="shared" si="0"/>
        <v/>
      </c>
      <c r="D36" s="205"/>
      <c r="E36" s="10" t="str">
        <f t="shared" si="1"/>
        <v>正しい登録Noを入力してください。</v>
      </c>
      <c r="F36" s="206"/>
      <c r="G36" s="222"/>
      <c r="H36" s="205"/>
      <c r="I36" s="146"/>
      <c r="J36" s="146"/>
      <c r="K36" s="134">
        <f t="shared" si="11"/>
        <v>0</v>
      </c>
      <c r="L36" s="205"/>
      <c r="M36" s="138"/>
      <c r="N36" s="139">
        <f t="shared" si="12"/>
        <v>0</v>
      </c>
      <c r="O36" s="74"/>
      <c r="P36" s="205"/>
      <c r="Q36" s="42"/>
      <c r="R36" s="42"/>
      <c r="S36" s="42"/>
      <c r="T36" s="42"/>
      <c r="U36" s="42"/>
      <c r="V36" s="228" t="e">
        <f t="shared" si="5"/>
        <v>#NUM!</v>
      </c>
      <c r="W36" s="28">
        <v>45717</v>
      </c>
      <c r="X36" s="27">
        <f t="shared" si="6"/>
        <v>31</v>
      </c>
      <c r="Y36" s="229">
        <f t="shared" si="7"/>
        <v>-45685</v>
      </c>
      <c r="Z36" s="229">
        <f t="shared" si="8"/>
        <v>0</v>
      </c>
      <c r="AA36" s="230">
        <f>IF(G36="",1,IF(C36="(２)ソフトウェア利用関連費",VLOOKUP(H36,減価償却!$B$5:$R$16,MATCH(様式⑫!Z36,減価償却!$T$4:$T$19,-1)+1,1),VLOOKUP(H36,減価償却!$B$20:$R$31,MATCH(様式⑫!Z36,減価償却!$T$4:$T$19,-1)+1,1)))</f>
        <v>1</v>
      </c>
      <c r="AB36" s="231">
        <f t="shared" si="9"/>
        <v>0</v>
      </c>
      <c r="AC36" s="230">
        <f>IF(OR(K36&lt;20000,YEARFRAC(U36,S36+1,1)&lt;0.25,H36=1),0,IF(C36="(２)ソフトウェア利用関連費",VLOOKUP(H36,減価償却!$B$5:$R$16,MATCH(様式⑫!AB36,減価償却!$T$4:$T$19,-1)+1,1),VLOOKUP(H36,減価償却!$B$20:$R$31,MATCH(様式⑫!AB36,減価償却!$T$4:$T$19,-1)+1,1)))</f>
        <v>0</v>
      </c>
      <c r="AD36" s="136">
        <f t="shared" si="10"/>
        <v>0</v>
      </c>
      <c r="AE36" s="136" t="str">
        <f t="shared" si="2"/>
        <v/>
      </c>
      <c r="AF36" s="136" t="str">
        <f t="shared" si="2"/>
        <v/>
      </c>
      <c r="AG36" s="136" t="str">
        <f t="shared" si="2"/>
        <v/>
      </c>
      <c r="AH36" s="136">
        <f t="shared" si="3"/>
        <v>0</v>
      </c>
      <c r="AI36" s="136" t="str">
        <f t="shared" si="4"/>
        <v/>
      </c>
      <c r="AJ36" s="136" t="str">
        <f t="shared" si="4"/>
        <v/>
      </c>
      <c r="AK36" s="136" t="str">
        <f t="shared" si="4"/>
        <v/>
      </c>
    </row>
    <row r="37" spans="1:37" ht="18" customHeight="1">
      <c r="A37" s="210">
        <v>26</v>
      </c>
      <c r="B37" s="206"/>
      <c r="C37" s="159" t="str">
        <f t="shared" si="0"/>
        <v/>
      </c>
      <c r="D37" s="205"/>
      <c r="E37" s="10" t="str">
        <f t="shared" si="1"/>
        <v>正しい登録Noを入力してください。</v>
      </c>
      <c r="F37" s="206"/>
      <c r="G37" s="222"/>
      <c r="H37" s="205"/>
      <c r="I37" s="146"/>
      <c r="J37" s="146"/>
      <c r="K37" s="134">
        <f t="shared" si="11"/>
        <v>0</v>
      </c>
      <c r="L37" s="205"/>
      <c r="M37" s="138"/>
      <c r="N37" s="139">
        <f t="shared" si="12"/>
        <v>0</v>
      </c>
      <c r="O37" s="74"/>
      <c r="P37" s="205"/>
      <c r="Q37" s="42"/>
      <c r="R37" s="42"/>
      <c r="S37" s="42"/>
      <c r="T37" s="42"/>
      <c r="U37" s="42"/>
      <c r="V37" s="228" t="e">
        <f t="shared" si="5"/>
        <v>#NUM!</v>
      </c>
      <c r="W37" s="28">
        <v>45717</v>
      </c>
      <c r="X37" s="27">
        <f t="shared" si="6"/>
        <v>31</v>
      </c>
      <c r="Y37" s="229">
        <f t="shared" si="7"/>
        <v>-45685</v>
      </c>
      <c r="Z37" s="229">
        <f t="shared" si="8"/>
        <v>0</v>
      </c>
      <c r="AA37" s="230">
        <f>IF(G37="",1,IF(C37="(２)ソフトウェア利用関連費",VLOOKUP(H37,減価償却!$B$5:$R$16,MATCH(様式⑫!Z37,減価償却!$T$4:$T$19,-1)+1,1),VLOOKUP(H37,減価償却!$B$20:$R$31,MATCH(様式⑫!Z37,減価償却!$T$4:$T$19,-1)+1,1)))</f>
        <v>1</v>
      </c>
      <c r="AB37" s="231">
        <f t="shared" si="9"/>
        <v>0</v>
      </c>
      <c r="AC37" s="230">
        <f>IF(OR(K37&lt;20000,YEARFRAC(U37,S37+1,1)&lt;0.25,H37=1),0,IF(C37="(２)ソフトウェア利用関連費",VLOOKUP(H37,減価償却!$B$5:$R$16,MATCH(様式⑫!AB37,減価償却!$T$4:$T$19,-1)+1,1),VLOOKUP(H37,減価償却!$B$20:$R$31,MATCH(様式⑫!AB37,減価償却!$T$4:$T$19,-1)+1,1)))</f>
        <v>0</v>
      </c>
      <c r="AD37" s="136">
        <f t="shared" si="10"/>
        <v>0</v>
      </c>
      <c r="AE37" s="136" t="str">
        <f t="shared" si="2"/>
        <v/>
      </c>
      <c r="AF37" s="136" t="str">
        <f t="shared" si="2"/>
        <v/>
      </c>
      <c r="AG37" s="136" t="str">
        <f t="shared" si="2"/>
        <v/>
      </c>
      <c r="AH37" s="136">
        <f t="shared" si="3"/>
        <v>0</v>
      </c>
      <c r="AI37" s="136" t="str">
        <f t="shared" si="4"/>
        <v/>
      </c>
      <c r="AJ37" s="136" t="str">
        <f t="shared" si="4"/>
        <v/>
      </c>
      <c r="AK37" s="136" t="str">
        <f t="shared" si="4"/>
        <v/>
      </c>
    </row>
    <row r="38" spans="1:37" ht="18" customHeight="1">
      <c r="A38" s="210">
        <v>27</v>
      </c>
      <c r="B38" s="206"/>
      <c r="C38" s="159" t="str">
        <f t="shared" si="0"/>
        <v/>
      </c>
      <c r="D38" s="205"/>
      <c r="E38" s="10" t="str">
        <f t="shared" si="1"/>
        <v>正しい登録Noを入力してください。</v>
      </c>
      <c r="F38" s="206"/>
      <c r="G38" s="222"/>
      <c r="H38" s="205"/>
      <c r="I38" s="146"/>
      <c r="J38" s="146"/>
      <c r="K38" s="134">
        <f t="shared" si="11"/>
        <v>0</v>
      </c>
      <c r="L38" s="205"/>
      <c r="M38" s="138"/>
      <c r="N38" s="139">
        <f t="shared" si="12"/>
        <v>0</v>
      </c>
      <c r="O38" s="74"/>
      <c r="P38" s="205"/>
      <c r="Q38" s="42"/>
      <c r="R38" s="42"/>
      <c r="S38" s="42"/>
      <c r="T38" s="42"/>
      <c r="U38" s="42"/>
      <c r="V38" s="228" t="e">
        <f t="shared" si="5"/>
        <v>#NUM!</v>
      </c>
      <c r="W38" s="28">
        <v>45717</v>
      </c>
      <c r="X38" s="27">
        <f t="shared" si="6"/>
        <v>31</v>
      </c>
      <c r="Y38" s="229">
        <f t="shared" si="7"/>
        <v>-45685</v>
      </c>
      <c r="Z38" s="229">
        <f t="shared" si="8"/>
        <v>0</v>
      </c>
      <c r="AA38" s="230">
        <f>IF(G38="",1,IF(C38="(２)ソフトウェア利用関連費",VLOOKUP(H38,減価償却!$B$5:$R$16,MATCH(様式⑫!Z38,減価償却!$T$4:$T$19,-1)+1,1),VLOOKUP(H38,減価償却!$B$20:$R$31,MATCH(様式⑫!Z38,減価償却!$T$4:$T$19,-1)+1,1)))</f>
        <v>1</v>
      </c>
      <c r="AB38" s="231">
        <f t="shared" si="9"/>
        <v>0</v>
      </c>
      <c r="AC38" s="230">
        <f>IF(OR(K38&lt;20000,YEARFRAC(U38,S38+1,1)&lt;0.25,H38=1),0,IF(C38="(２)ソフトウェア利用関連費",VLOOKUP(H38,減価償却!$B$5:$R$16,MATCH(様式⑫!AB38,減価償却!$T$4:$T$19,-1)+1,1),VLOOKUP(H38,減価償却!$B$20:$R$31,MATCH(様式⑫!AB38,減価償却!$T$4:$T$19,-1)+1,1)))</f>
        <v>0</v>
      </c>
      <c r="AD38" s="136">
        <f t="shared" si="10"/>
        <v>0</v>
      </c>
      <c r="AE38" s="136" t="str">
        <f t="shared" si="2"/>
        <v/>
      </c>
      <c r="AF38" s="136" t="str">
        <f t="shared" si="2"/>
        <v/>
      </c>
      <c r="AG38" s="136" t="str">
        <f t="shared" si="2"/>
        <v/>
      </c>
      <c r="AH38" s="136">
        <f t="shared" si="3"/>
        <v>0</v>
      </c>
      <c r="AI38" s="136" t="str">
        <f t="shared" si="4"/>
        <v/>
      </c>
      <c r="AJ38" s="136" t="str">
        <f t="shared" si="4"/>
        <v/>
      </c>
      <c r="AK38" s="136" t="str">
        <f t="shared" si="4"/>
        <v/>
      </c>
    </row>
    <row r="39" spans="1:37" ht="18" customHeight="1">
      <c r="A39" s="210">
        <v>28</v>
      </c>
      <c r="B39" s="206"/>
      <c r="C39" s="159" t="str">
        <f t="shared" si="0"/>
        <v/>
      </c>
      <c r="D39" s="205"/>
      <c r="E39" s="10" t="str">
        <f t="shared" si="1"/>
        <v>正しい登録Noを入力してください。</v>
      </c>
      <c r="F39" s="206"/>
      <c r="G39" s="222"/>
      <c r="H39" s="205"/>
      <c r="I39" s="146"/>
      <c r="J39" s="146"/>
      <c r="K39" s="134">
        <f t="shared" si="11"/>
        <v>0</v>
      </c>
      <c r="L39" s="205"/>
      <c r="M39" s="138"/>
      <c r="N39" s="139">
        <f t="shared" si="12"/>
        <v>0</v>
      </c>
      <c r="O39" s="74"/>
      <c r="P39" s="205"/>
      <c r="Q39" s="42"/>
      <c r="R39" s="42"/>
      <c r="S39" s="42"/>
      <c r="T39" s="42"/>
      <c r="U39" s="42"/>
      <c r="V39" s="228" t="e">
        <f t="shared" si="5"/>
        <v>#NUM!</v>
      </c>
      <c r="W39" s="28">
        <v>45717</v>
      </c>
      <c r="X39" s="27">
        <f t="shared" si="6"/>
        <v>31</v>
      </c>
      <c r="Y39" s="229">
        <f t="shared" si="7"/>
        <v>-45685</v>
      </c>
      <c r="Z39" s="229">
        <f t="shared" si="8"/>
        <v>0</v>
      </c>
      <c r="AA39" s="230">
        <f>IF(G39="",1,IF(C39="(２)ソフトウェア利用関連費",VLOOKUP(H39,減価償却!$B$5:$R$16,MATCH(様式⑫!Z39,減価償却!$T$4:$T$19,-1)+1,1),VLOOKUP(H39,減価償却!$B$20:$R$31,MATCH(様式⑫!Z39,減価償却!$T$4:$T$19,-1)+1,1)))</f>
        <v>1</v>
      </c>
      <c r="AB39" s="231">
        <f t="shared" si="9"/>
        <v>0</v>
      </c>
      <c r="AC39" s="230">
        <f>IF(OR(K39&lt;20000,YEARFRAC(U39,S39+1,1)&lt;0.25,H39=1),0,IF(C39="(２)ソフトウェア利用関連費",VLOOKUP(H39,減価償却!$B$5:$R$16,MATCH(様式⑫!AB39,減価償却!$T$4:$T$19,-1)+1,1),VLOOKUP(H39,減価償却!$B$20:$R$31,MATCH(様式⑫!AB39,減価償却!$T$4:$T$19,-1)+1,1)))</f>
        <v>0</v>
      </c>
      <c r="AD39" s="136">
        <f t="shared" si="10"/>
        <v>0</v>
      </c>
      <c r="AE39" s="136" t="str">
        <f t="shared" si="2"/>
        <v/>
      </c>
      <c r="AF39" s="136" t="str">
        <f t="shared" si="2"/>
        <v/>
      </c>
      <c r="AG39" s="136" t="str">
        <f t="shared" si="2"/>
        <v/>
      </c>
      <c r="AH39" s="136">
        <f t="shared" si="3"/>
        <v>0</v>
      </c>
      <c r="AI39" s="136" t="str">
        <f t="shared" si="4"/>
        <v/>
      </c>
      <c r="AJ39" s="136" t="str">
        <f t="shared" si="4"/>
        <v/>
      </c>
      <c r="AK39" s="136" t="str">
        <f t="shared" si="4"/>
        <v/>
      </c>
    </row>
    <row r="40" spans="1:37" ht="18" customHeight="1">
      <c r="A40" s="210"/>
      <c r="B40" s="141"/>
      <c r="C40" s="9"/>
      <c r="D40" s="9"/>
      <c r="E40" s="9"/>
      <c r="F40" s="9"/>
      <c r="G40" s="9"/>
      <c r="H40" s="9"/>
      <c r="I40" s="9"/>
      <c r="J40" s="9"/>
      <c r="K40" s="9"/>
      <c r="L40" s="9"/>
      <c r="M40" s="9"/>
      <c r="N40" s="9"/>
      <c r="O40" s="9"/>
      <c r="P40" s="9"/>
      <c r="Q40" s="9"/>
      <c r="R40" s="9"/>
      <c r="S40" s="9"/>
      <c r="T40" s="9"/>
      <c r="U40" s="9"/>
      <c r="V40" s="9"/>
      <c r="W40" s="9"/>
      <c r="X40" s="9"/>
      <c r="Y40" s="9"/>
      <c r="Z40" s="9"/>
      <c r="AA40" s="9"/>
      <c r="AB40" s="9"/>
      <c r="AC40" s="142"/>
      <c r="AD40" s="143" t="s">
        <v>1</v>
      </c>
      <c r="AE40" s="136">
        <f t="shared" ref="AE40:AK40" si="13">SUM(AE12:AE39)</f>
        <v>0</v>
      </c>
      <c r="AF40" s="136">
        <f t="shared" si="13"/>
        <v>0</v>
      </c>
      <c r="AG40" s="136">
        <f t="shared" si="13"/>
        <v>0</v>
      </c>
      <c r="AH40" s="136">
        <f t="shared" si="13"/>
        <v>0</v>
      </c>
      <c r="AI40" s="136">
        <f t="shared" si="13"/>
        <v>0</v>
      </c>
      <c r="AJ40" s="136">
        <f t="shared" si="13"/>
        <v>0</v>
      </c>
      <c r="AK40" s="136">
        <f t="shared" si="13"/>
        <v>0</v>
      </c>
    </row>
    <row r="41" spans="1:37" ht="18" customHeight="1">
      <c r="B41" s="7"/>
      <c r="C41" s="8"/>
      <c r="D41" s="7"/>
      <c r="E41" s="7"/>
      <c r="F41" s="26"/>
      <c r="G41" s="26"/>
      <c r="H41" s="7"/>
      <c r="I41" s="26"/>
      <c r="J41" s="26"/>
      <c r="K41" s="7"/>
      <c r="L41" s="22"/>
      <c r="M41" s="23"/>
      <c r="N41" s="22"/>
      <c r="O41" s="7"/>
      <c r="P41" s="7"/>
      <c r="Q41" s="7"/>
      <c r="R41" s="7"/>
      <c r="S41" s="7"/>
      <c r="T41" s="7"/>
      <c r="U41" s="7"/>
      <c r="V41" s="26"/>
      <c r="W41" s="26"/>
      <c r="X41" s="26"/>
      <c r="Y41" s="26"/>
      <c r="Z41" s="26"/>
      <c r="AA41" s="26"/>
      <c r="AB41" s="7"/>
      <c r="AC41" s="7"/>
      <c r="AD41" s="121"/>
      <c r="AE41" s="122"/>
      <c r="AF41" s="122"/>
      <c r="AG41" s="122"/>
      <c r="AH41" s="121"/>
      <c r="AI41" s="122"/>
      <c r="AJ41" s="122"/>
      <c r="AK41" s="122"/>
    </row>
    <row r="42" spans="1:37" ht="18" customHeight="1">
      <c r="B42" s="29" t="s">
        <v>1016</v>
      </c>
      <c r="C42" s="6"/>
      <c r="D42" s="4"/>
      <c r="E42" s="4"/>
      <c r="F42" s="4"/>
      <c r="G42" s="4"/>
      <c r="H42" s="4"/>
      <c r="I42" s="4"/>
      <c r="J42" s="4"/>
      <c r="K42" s="5"/>
      <c r="L42" s="5"/>
      <c r="M42" s="5"/>
      <c r="N42" s="5"/>
      <c r="O42" s="5"/>
      <c r="P42" s="4"/>
      <c r="Q42" s="4"/>
      <c r="R42" s="4"/>
      <c r="S42" s="4"/>
      <c r="T42" s="4"/>
      <c r="U42" s="4"/>
      <c r="V42" s="4"/>
      <c r="W42" s="4"/>
      <c r="X42" s="4"/>
      <c r="Y42" s="4"/>
      <c r="Z42" s="4"/>
      <c r="AA42" s="4"/>
      <c r="AB42" s="4"/>
      <c r="AC42" s="4"/>
      <c r="AD42" s="123"/>
      <c r="AE42" s="123"/>
      <c r="AF42" s="123"/>
      <c r="AG42" s="123"/>
      <c r="AH42" s="123"/>
      <c r="AI42" s="123"/>
      <c r="AJ42" s="123"/>
      <c r="AK42" s="123"/>
    </row>
    <row r="43" spans="1:37" s="2" customFormat="1" ht="30.75" customHeight="1">
      <c r="A43" s="366"/>
      <c r="B43" s="342" t="s">
        <v>10</v>
      </c>
      <c r="C43" s="342" t="s">
        <v>9</v>
      </c>
      <c r="D43" s="357" t="s">
        <v>8</v>
      </c>
      <c r="E43" s="358"/>
      <c r="F43" s="339" t="s">
        <v>669</v>
      </c>
      <c r="G43" s="375" t="s">
        <v>766</v>
      </c>
      <c r="H43" s="342" t="s">
        <v>14</v>
      </c>
      <c r="I43" s="339" t="s">
        <v>670</v>
      </c>
      <c r="J43" s="339" t="s">
        <v>671</v>
      </c>
      <c r="K43" s="342" t="s">
        <v>183</v>
      </c>
      <c r="L43" s="339" t="s">
        <v>191</v>
      </c>
      <c r="M43" s="339" t="s">
        <v>192</v>
      </c>
      <c r="N43" s="342" t="s">
        <v>186</v>
      </c>
      <c r="O43" s="348" t="s">
        <v>7</v>
      </c>
      <c r="P43" s="349"/>
      <c r="Q43" s="350" t="s">
        <v>672</v>
      </c>
      <c r="R43" s="346" t="s">
        <v>172</v>
      </c>
      <c r="S43" s="347"/>
      <c r="T43" s="373" t="s">
        <v>5</v>
      </c>
      <c r="U43" s="374"/>
      <c r="V43" s="40"/>
      <c r="W43" s="344" t="s">
        <v>189</v>
      </c>
      <c r="X43" s="345"/>
      <c r="Y43" s="41"/>
      <c r="Z43" s="341" t="s">
        <v>767</v>
      </c>
      <c r="AA43" s="341"/>
      <c r="AB43" s="341" t="s">
        <v>768</v>
      </c>
      <c r="AC43" s="341"/>
      <c r="AD43" s="336" t="s">
        <v>1007</v>
      </c>
      <c r="AE43" s="337"/>
      <c r="AF43" s="337"/>
      <c r="AG43" s="338"/>
      <c r="AH43" s="336" t="s">
        <v>673</v>
      </c>
      <c r="AI43" s="337"/>
      <c r="AJ43" s="337"/>
      <c r="AK43" s="338"/>
    </row>
    <row r="44" spans="1:37" s="2" customFormat="1" ht="36" customHeight="1">
      <c r="A44" s="366"/>
      <c r="B44" s="343"/>
      <c r="C44" s="343"/>
      <c r="D44" s="359"/>
      <c r="E44" s="360"/>
      <c r="F44" s="340"/>
      <c r="G44" s="376"/>
      <c r="H44" s="343"/>
      <c r="I44" s="340"/>
      <c r="J44" s="340"/>
      <c r="K44" s="343"/>
      <c r="L44" s="340"/>
      <c r="M44" s="340"/>
      <c r="N44" s="343"/>
      <c r="O44" s="31"/>
      <c r="P44" s="43" t="s">
        <v>4</v>
      </c>
      <c r="Q44" s="351"/>
      <c r="R44" s="30" t="s">
        <v>3</v>
      </c>
      <c r="S44" s="30" t="s">
        <v>2</v>
      </c>
      <c r="T44" s="30" t="s">
        <v>3</v>
      </c>
      <c r="U44" s="30" t="s">
        <v>2</v>
      </c>
      <c r="V44" s="37" t="s">
        <v>195</v>
      </c>
      <c r="W44" s="30" t="s">
        <v>3</v>
      </c>
      <c r="X44" s="30" t="s">
        <v>2</v>
      </c>
      <c r="Y44" s="37" t="s">
        <v>195</v>
      </c>
      <c r="Z44" s="43" t="s">
        <v>230</v>
      </c>
      <c r="AA44" s="43" t="s">
        <v>231</v>
      </c>
      <c r="AB44" s="43" t="s">
        <v>230</v>
      </c>
      <c r="AC44" s="43" t="s">
        <v>231</v>
      </c>
      <c r="AD44" s="227"/>
      <c r="AE44" s="120" t="s">
        <v>13</v>
      </c>
      <c r="AF44" s="120" t="s">
        <v>12</v>
      </c>
      <c r="AG44" s="120" t="s">
        <v>11</v>
      </c>
      <c r="AH44" s="227"/>
      <c r="AI44" s="120" t="s">
        <v>13</v>
      </c>
      <c r="AJ44" s="120" t="s">
        <v>12</v>
      </c>
      <c r="AK44" s="120" t="s">
        <v>11</v>
      </c>
    </row>
    <row r="45" spans="1:37" ht="18" customHeight="1">
      <c r="A45" s="210">
        <v>1</v>
      </c>
      <c r="B45" s="206"/>
      <c r="C45" s="205"/>
      <c r="D45" s="353"/>
      <c r="E45" s="354"/>
      <c r="F45" s="206"/>
      <c r="G45" s="222"/>
      <c r="H45" s="205"/>
      <c r="I45" s="161"/>
      <c r="J45" s="161"/>
      <c r="K45" s="134">
        <f t="shared" ref="K45:K54" si="14">I45*J45</f>
        <v>0</v>
      </c>
      <c r="L45" s="205"/>
      <c r="M45" s="138"/>
      <c r="N45" s="134">
        <f t="shared" ref="N45:N50" si="15">ROUNDDOWN(IF(M45="",K45,K45*M45),0)</f>
        <v>0</v>
      </c>
      <c r="O45" s="205"/>
      <c r="P45" s="205"/>
      <c r="Q45" s="42"/>
      <c r="R45" s="42"/>
      <c r="S45" s="42"/>
      <c r="T45" s="42"/>
      <c r="U45" s="42"/>
      <c r="V45" s="228" t="e">
        <f t="shared" ref="V45:V54" si="16">EOMONTH(U45,0)-EOMONTH(T45,-1)</f>
        <v>#NUM!</v>
      </c>
      <c r="W45" s="27">
        <v>45717</v>
      </c>
      <c r="X45" s="27">
        <f t="shared" ref="X45:X54" si="17">EOMONTH(U45,0)</f>
        <v>31</v>
      </c>
      <c r="Y45" s="229">
        <f t="shared" ref="Y45:Y54" si="18">EOMONTH(X45,0)+1-W45</f>
        <v>-45685</v>
      </c>
      <c r="Z45" s="229">
        <f t="shared" ref="Z45:Z54" si="19">IF(G45="",0,ROUNDDOWN(YEARFRAC(EOMONTH(Q45,-1)+1,EOMONTH(T45,0)+1,1),2))</f>
        <v>0</v>
      </c>
      <c r="AA45" s="230">
        <f>IF(G45="",1,IF(C45="(２)ソフトウェア利用関連費",VLOOKUP(H45,減価償却!$B$5:$R$16,MATCH(様式⑫!Z45,減価償却!$T$4:$T$19,-1)+1,1),VLOOKUP(H45,減価償却!$B$20:$R$31,MATCH(様式⑫!Z45,減価償却!$T$4:$T$19,-1)+1,1)))</f>
        <v>1</v>
      </c>
      <c r="AB45" s="231">
        <f t="shared" ref="AB45:AB54" si="20">IF(U45="",0,ROUNDDOWN(YEARFRAC(EOMONTH(Q45,-1)+1,EOMONTH(U45,0)+1,1),2))</f>
        <v>0</v>
      </c>
      <c r="AC45" s="230">
        <f>IF(OR(K45&lt;20000,YEARFRAC(U45,S45+1,1)&lt;0.25,H45=1),0,IF(C45="(２)ソフトウェア利用関連費",VLOOKUP(H45,減価償却!$B$5:$R$16,MATCH(様式⑫!AB45,減価償却!$T$4:$T$19,-1)+1,1),VLOOKUP(H45,減価償却!$B$20:$R$31,MATCH(様式⑫!AB45,減価償却!$T$4:$T$19,-1)+1,1)))</f>
        <v>0</v>
      </c>
      <c r="AD45" s="136">
        <f t="shared" ref="AD45:AD54" si="21">ROUNDDOWN(N45*(AA45-AC45),0)</f>
        <v>0</v>
      </c>
      <c r="AE45" s="136" t="str">
        <f t="shared" ref="AE45:AG54" si="22">IF($C45=AE$11,$AD45,"")</f>
        <v/>
      </c>
      <c r="AF45" s="136" t="str">
        <f t="shared" si="22"/>
        <v/>
      </c>
      <c r="AG45" s="136" t="str">
        <f t="shared" si="22"/>
        <v/>
      </c>
      <c r="AH45" s="136">
        <f t="shared" ref="AH45:AH54" si="23">ROUNDDOWN(IF(OR(AD45=0,K45&lt;20000),0,IF(Y45&lt;0,0,AD45*Y45/V45)),0)</f>
        <v>0</v>
      </c>
      <c r="AI45" s="136" t="str">
        <f t="shared" ref="AI45:AK54" si="24">IF($C45=AI$11,$AH45,"")</f>
        <v/>
      </c>
      <c r="AJ45" s="136" t="str">
        <f t="shared" si="24"/>
        <v/>
      </c>
      <c r="AK45" s="136" t="str">
        <f t="shared" si="24"/>
        <v/>
      </c>
    </row>
    <row r="46" spans="1:37" ht="18" customHeight="1">
      <c r="A46" s="210">
        <v>2</v>
      </c>
      <c r="B46" s="206"/>
      <c r="C46" s="205"/>
      <c r="D46" s="353"/>
      <c r="E46" s="354"/>
      <c r="F46" s="206"/>
      <c r="G46" s="222"/>
      <c r="H46" s="205"/>
      <c r="I46" s="161"/>
      <c r="J46" s="161"/>
      <c r="K46" s="134">
        <f t="shared" si="14"/>
        <v>0</v>
      </c>
      <c r="L46" s="205"/>
      <c r="M46" s="138"/>
      <c r="N46" s="134">
        <f t="shared" si="15"/>
        <v>0</v>
      </c>
      <c r="O46" s="205"/>
      <c r="P46" s="205"/>
      <c r="Q46" s="42"/>
      <c r="R46" s="42"/>
      <c r="S46" s="42"/>
      <c r="T46" s="42"/>
      <c r="U46" s="42"/>
      <c r="V46" s="228" t="e">
        <f t="shared" si="16"/>
        <v>#NUM!</v>
      </c>
      <c r="W46" s="27">
        <v>45717</v>
      </c>
      <c r="X46" s="27">
        <f t="shared" si="17"/>
        <v>31</v>
      </c>
      <c r="Y46" s="229">
        <f t="shared" si="18"/>
        <v>-45685</v>
      </c>
      <c r="Z46" s="229">
        <f t="shared" si="19"/>
        <v>0</v>
      </c>
      <c r="AA46" s="230">
        <f>IF(G46="",1,IF(C46="(２)ソフトウェア利用関連費",VLOOKUP(H46,減価償却!$B$5:$R$16,MATCH(様式⑫!Z46,減価償却!$T$4:$T$19,-1)+1,1),VLOOKUP(H46,減価償却!$B$20:$R$31,MATCH(様式⑫!Z46,減価償却!$T$4:$T$19,-1)+1,1)))</f>
        <v>1</v>
      </c>
      <c r="AB46" s="231">
        <f t="shared" si="20"/>
        <v>0</v>
      </c>
      <c r="AC46" s="230">
        <f>IF(OR(K46&lt;20000,YEARFRAC(U46,S46+1,1)&lt;0.25,H46=1),0,IF(C46="(２)ソフトウェア利用関連費",VLOOKUP(H46,減価償却!$B$5:$R$16,MATCH(様式⑫!AB46,減価償却!$T$4:$T$19,-1)+1,1),VLOOKUP(H46,減価償却!$B$20:$R$31,MATCH(様式⑫!AB46,減価償却!$T$4:$T$19,-1)+1,1)))</f>
        <v>0</v>
      </c>
      <c r="AD46" s="136">
        <f t="shared" si="21"/>
        <v>0</v>
      </c>
      <c r="AE46" s="136" t="str">
        <f t="shared" si="22"/>
        <v/>
      </c>
      <c r="AF46" s="136" t="str">
        <f t="shared" si="22"/>
        <v/>
      </c>
      <c r="AG46" s="136" t="str">
        <f t="shared" si="22"/>
        <v/>
      </c>
      <c r="AH46" s="136">
        <f t="shared" si="23"/>
        <v>0</v>
      </c>
      <c r="AI46" s="136" t="str">
        <f t="shared" si="24"/>
        <v/>
      </c>
      <c r="AJ46" s="136" t="str">
        <f t="shared" si="24"/>
        <v/>
      </c>
      <c r="AK46" s="136" t="str">
        <f t="shared" si="24"/>
        <v/>
      </c>
    </row>
    <row r="47" spans="1:37" ht="18" customHeight="1">
      <c r="A47" s="210">
        <v>3</v>
      </c>
      <c r="B47" s="206"/>
      <c r="C47" s="205"/>
      <c r="D47" s="352"/>
      <c r="E47" s="352"/>
      <c r="F47" s="206"/>
      <c r="G47" s="222"/>
      <c r="H47" s="205"/>
      <c r="I47" s="161"/>
      <c r="J47" s="161"/>
      <c r="K47" s="134">
        <f t="shared" si="14"/>
        <v>0</v>
      </c>
      <c r="L47" s="205"/>
      <c r="M47" s="138"/>
      <c r="N47" s="134">
        <f t="shared" si="15"/>
        <v>0</v>
      </c>
      <c r="O47" s="205"/>
      <c r="P47" s="205"/>
      <c r="Q47" s="42"/>
      <c r="R47" s="42"/>
      <c r="S47" s="42"/>
      <c r="T47" s="42"/>
      <c r="U47" s="42"/>
      <c r="V47" s="228" t="e">
        <f t="shared" si="16"/>
        <v>#NUM!</v>
      </c>
      <c r="W47" s="27">
        <v>45717</v>
      </c>
      <c r="X47" s="27">
        <f t="shared" si="17"/>
        <v>31</v>
      </c>
      <c r="Y47" s="229">
        <f t="shared" si="18"/>
        <v>-45685</v>
      </c>
      <c r="Z47" s="229">
        <f t="shared" si="19"/>
        <v>0</v>
      </c>
      <c r="AA47" s="230">
        <f>IF(G47="",1,IF(C47="(２)ソフトウェア利用関連費",VLOOKUP(H47,減価償却!$B$5:$R$16,MATCH(様式⑫!Z47,減価償却!$T$4:$T$19,-1)+1,1),VLOOKUP(H47,減価償却!$B$20:$R$31,MATCH(様式⑫!Z47,減価償却!$T$4:$T$19,-1)+1,1)))</f>
        <v>1</v>
      </c>
      <c r="AB47" s="231">
        <f t="shared" si="20"/>
        <v>0</v>
      </c>
      <c r="AC47" s="230">
        <f>IF(OR(K47&lt;20000,YEARFRAC(U47,S47+1,1)&lt;0.25,H47=1),0,IF(C47="(２)ソフトウェア利用関連費",VLOOKUP(H47,減価償却!$B$5:$R$16,MATCH(様式⑫!AB47,減価償却!$T$4:$T$19,-1)+1,1),VLOOKUP(H47,減価償却!$B$20:$R$31,MATCH(様式⑫!AB47,減価償却!$T$4:$T$19,-1)+1,1)))</f>
        <v>0</v>
      </c>
      <c r="AD47" s="136">
        <f t="shared" si="21"/>
        <v>0</v>
      </c>
      <c r="AE47" s="136" t="str">
        <f t="shared" si="22"/>
        <v/>
      </c>
      <c r="AF47" s="136" t="str">
        <f t="shared" si="22"/>
        <v/>
      </c>
      <c r="AG47" s="136" t="str">
        <f t="shared" si="22"/>
        <v/>
      </c>
      <c r="AH47" s="136">
        <f t="shared" si="23"/>
        <v>0</v>
      </c>
      <c r="AI47" s="136" t="str">
        <f t="shared" si="24"/>
        <v/>
      </c>
      <c r="AJ47" s="136" t="str">
        <f t="shared" si="24"/>
        <v/>
      </c>
      <c r="AK47" s="136" t="str">
        <f t="shared" si="24"/>
        <v/>
      </c>
    </row>
    <row r="48" spans="1:37" ht="18" customHeight="1">
      <c r="A48" s="210">
        <v>4</v>
      </c>
      <c r="B48" s="206"/>
      <c r="C48" s="205"/>
      <c r="D48" s="352"/>
      <c r="E48" s="352"/>
      <c r="F48" s="206"/>
      <c r="G48" s="222"/>
      <c r="H48" s="205"/>
      <c r="I48" s="161"/>
      <c r="J48" s="161"/>
      <c r="K48" s="134">
        <f t="shared" si="14"/>
        <v>0</v>
      </c>
      <c r="L48" s="205"/>
      <c r="M48" s="138"/>
      <c r="N48" s="134">
        <f t="shared" si="15"/>
        <v>0</v>
      </c>
      <c r="O48" s="205"/>
      <c r="P48" s="205"/>
      <c r="Q48" s="42"/>
      <c r="R48" s="42"/>
      <c r="S48" s="42"/>
      <c r="T48" s="42"/>
      <c r="U48" s="42"/>
      <c r="V48" s="228" t="e">
        <f t="shared" si="16"/>
        <v>#NUM!</v>
      </c>
      <c r="W48" s="27">
        <v>45717</v>
      </c>
      <c r="X48" s="27">
        <f t="shared" si="17"/>
        <v>31</v>
      </c>
      <c r="Y48" s="229">
        <f t="shared" si="18"/>
        <v>-45685</v>
      </c>
      <c r="Z48" s="229">
        <f t="shared" si="19"/>
        <v>0</v>
      </c>
      <c r="AA48" s="230">
        <f>IF(G48="",1,IF(C48="(２)ソフトウェア利用関連費",VLOOKUP(H48,減価償却!$B$5:$R$16,MATCH(様式⑫!Z48,減価償却!$T$4:$T$19,-1)+1,1),VLOOKUP(H48,減価償却!$B$20:$R$31,MATCH(様式⑫!Z48,減価償却!$T$4:$T$19,-1)+1,1)))</f>
        <v>1</v>
      </c>
      <c r="AB48" s="231">
        <f t="shared" si="20"/>
        <v>0</v>
      </c>
      <c r="AC48" s="230">
        <f>IF(OR(K48&lt;20000,YEARFRAC(U48,S48+1,1)&lt;0.25,H48=1),0,IF(C48="(２)ソフトウェア利用関連費",VLOOKUP(H48,減価償却!$B$5:$R$16,MATCH(様式⑫!AB48,減価償却!$T$4:$T$19,-1)+1,1),VLOOKUP(H48,減価償却!$B$20:$R$31,MATCH(様式⑫!AB48,減価償却!$T$4:$T$19,-1)+1,1)))</f>
        <v>0</v>
      </c>
      <c r="AD48" s="136">
        <f t="shared" si="21"/>
        <v>0</v>
      </c>
      <c r="AE48" s="136" t="str">
        <f t="shared" si="22"/>
        <v/>
      </c>
      <c r="AF48" s="136" t="str">
        <f t="shared" si="22"/>
        <v/>
      </c>
      <c r="AG48" s="136" t="str">
        <f t="shared" si="22"/>
        <v/>
      </c>
      <c r="AH48" s="136">
        <f t="shared" si="23"/>
        <v>0</v>
      </c>
      <c r="AI48" s="136" t="str">
        <f t="shared" si="24"/>
        <v/>
      </c>
      <c r="AJ48" s="136" t="str">
        <f t="shared" si="24"/>
        <v/>
      </c>
      <c r="AK48" s="136" t="str">
        <f t="shared" si="24"/>
        <v/>
      </c>
    </row>
    <row r="49" spans="1:37" ht="18" customHeight="1">
      <c r="A49" s="210">
        <v>5</v>
      </c>
      <c r="B49" s="206"/>
      <c r="C49" s="205"/>
      <c r="D49" s="352"/>
      <c r="E49" s="352"/>
      <c r="F49" s="206"/>
      <c r="G49" s="222"/>
      <c r="H49" s="205"/>
      <c r="I49" s="161"/>
      <c r="J49" s="161"/>
      <c r="K49" s="134">
        <f t="shared" si="14"/>
        <v>0</v>
      </c>
      <c r="L49" s="205"/>
      <c r="M49" s="138"/>
      <c r="N49" s="134">
        <f t="shared" si="15"/>
        <v>0</v>
      </c>
      <c r="O49" s="205"/>
      <c r="P49" s="205"/>
      <c r="Q49" s="42"/>
      <c r="R49" s="42"/>
      <c r="S49" s="42"/>
      <c r="T49" s="42"/>
      <c r="U49" s="42"/>
      <c r="V49" s="228" t="e">
        <f t="shared" si="16"/>
        <v>#NUM!</v>
      </c>
      <c r="W49" s="27">
        <v>45717</v>
      </c>
      <c r="X49" s="27">
        <f t="shared" si="17"/>
        <v>31</v>
      </c>
      <c r="Y49" s="229">
        <f t="shared" si="18"/>
        <v>-45685</v>
      </c>
      <c r="Z49" s="229">
        <f t="shared" si="19"/>
        <v>0</v>
      </c>
      <c r="AA49" s="230">
        <f>IF(G49="",1,IF(C49="(２)ソフトウェア利用関連費",VLOOKUP(H49,減価償却!$B$5:$R$16,MATCH(様式⑫!Z49,減価償却!$T$4:$T$19,-1)+1,1),VLOOKUP(H49,減価償却!$B$20:$R$31,MATCH(様式⑫!Z49,減価償却!$T$4:$T$19,-1)+1,1)))</f>
        <v>1</v>
      </c>
      <c r="AB49" s="231">
        <f t="shared" si="20"/>
        <v>0</v>
      </c>
      <c r="AC49" s="230">
        <f>IF(OR(K49&lt;20000,YEARFRAC(U49,S49+1,1)&lt;0.25,H49=1),0,IF(C49="(２)ソフトウェア利用関連費",VLOOKUP(H49,減価償却!$B$5:$R$16,MATCH(様式⑫!AB49,減価償却!$T$4:$T$19,-1)+1,1),VLOOKUP(H49,減価償却!$B$20:$R$31,MATCH(様式⑫!AB49,減価償却!$T$4:$T$19,-1)+1,1)))</f>
        <v>0</v>
      </c>
      <c r="AD49" s="136">
        <f t="shared" si="21"/>
        <v>0</v>
      </c>
      <c r="AE49" s="136" t="str">
        <f t="shared" si="22"/>
        <v/>
      </c>
      <c r="AF49" s="136" t="str">
        <f t="shared" si="22"/>
        <v/>
      </c>
      <c r="AG49" s="136" t="str">
        <f t="shared" si="22"/>
        <v/>
      </c>
      <c r="AH49" s="136">
        <f t="shared" si="23"/>
        <v>0</v>
      </c>
      <c r="AI49" s="136" t="str">
        <f t="shared" si="24"/>
        <v/>
      </c>
      <c r="AJ49" s="136" t="str">
        <f t="shared" si="24"/>
        <v/>
      </c>
      <c r="AK49" s="136" t="str">
        <f t="shared" si="24"/>
        <v/>
      </c>
    </row>
    <row r="50" spans="1:37" ht="18" customHeight="1">
      <c r="A50" s="210">
        <v>6</v>
      </c>
      <c r="B50" s="206"/>
      <c r="C50" s="205"/>
      <c r="D50" s="352"/>
      <c r="E50" s="352"/>
      <c r="F50" s="206"/>
      <c r="G50" s="222"/>
      <c r="H50" s="205"/>
      <c r="I50" s="161"/>
      <c r="J50" s="161"/>
      <c r="K50" s="134">
        <f t="shared" si="14"/>
        <v>0</v>
      </c>
      <c r="L50" s="205"/>
      <c r="M50" s="138"/>
      <c r="N50" s="134">
        <f t="shared" si="15"/>
        <v>0</v>
      </c>
      <c r="O50" s="205"/>
      <c r="P50" s="205"/>
      <c r="Q50" s="42"/>
      <c r="R50" s="42"/>
      <c r="S50" s="42"/>
      <c r="T50" s="42"/>
      <c r="U50" s="42"/>
      <c r="V50" s="228" t="e">
        <f t="shared" si="16"/>
        <v>#NUM!</v>
      </c>
      <c r="W50" s="27">
        <v>45717</v>
      </c>
      <c r="X50" s="27">
        <f t="shared" si="17"/>
        <v>31</v>
      </c>
      <c r="Y50" s="229">
        <f t="shared" si="18"/>
        <v>-45685</v>
      </c>
      <c r="Z50" s="229">
        <f t="shared" si="19"/>
        <v>0</v>
      </c>
      <c r="AA50" s="230">
        <f>IF(G50="",1,IF(C50="(２)ソフトウェア利用関連費",VLOOKUP(H50,減価償却!$B$5:$R$16,MATCH(様式⑫!Z50,減価償却!$T$4:$T$19,-1)+1,1),VLOOKUP(H50,減価償却!$B$20:$R$31,MATCH(様式⑫!Z50,減価償却!$T$4:$T$19,-1)+1,1)))</f>
        <v>1</v>
      </c>
      <c r="AB50" s="231">
        <f t="shared" si="20"/>
        <v>0</v>
      </c>
      <c r="AC50" s="230">
        <f>IF(OR(K50&lt;20000,YEARFRAC(U50,S50+1,1)&lt;0.25,H50=1),0,IF(C50="(２)ソフトウェア利用関連費",VLOOKUP(H50,減価償却!$B$5:$R$16,MATCH(様式⑫!AB50,減価償却!$T$4:$T$19,-1)+1,1),VLOOKUP(H50,減価償却!$B$20:$R$31,MATCH(様式⑫!AB50,減価償却!$T$4:$T$19,-1)+1,1)))</f>
        <v>0</v>
      </c>
      <c r="AD50" s="136">
        <f t="shared" si="21"/>
        <v>0</v>
      </c>
      <c r="AE50" s="136" t="str">
        <f t="shared" si="22"/>
        <v/>
      </c>
      <c r="AF50" s="136" t="str">
        <f t="shared" si="22"/>
        <v/>
      </c>
      <c r="AG50" s="136" t="str">
        <f t="shared" si="22"/>
        <v/>
      </c>
      <c r="AH50" s="136">
        <f t="shared" si="23"/>
        <v>0</v>
      </c>
      <c r="AI50" s="136" t="str">
        <f t="shared" si="24"/>
        <v/>
      </c>
      <c r="AJ50" s="136" t="str">
        <f t="shared" si="24"/>
        <v/>
      </c>
      <c r="AK50" s="136" t="str">
        <f t="shared" si="24"/>
        <v/>
      </c>
    </row>
    <row r="51" spans="1:37" ht="18" customHeight="1">
      <c r="A51" s="210">
        <v>7</v>
      </c>
      <c r="B51" s="206"/>
      <c r="C51" s="205"/>
      <c r="D51" s="352"/>
      <c r="E51" s="352"/>
      <c r="F51" s="206"/>
      <c r="G51" s="222"/>
      <c r="H51" s="205"/>
      <c r="I51" s="161"/>
      <c r="J51" s="161"/>
      <c r="K51" s="134">
        <f t="shared" si="14"/>
        <v>0</v>
      </c>
      <c r="L51" s="205"/>
      <c r="M51" s="138"/>
      <c r="N51" s="134">
        <f t="shared" ref="N51:N54" si="25">ROUNDDOWN(IF(M51="",K51,K51*M51),0)</f>
        <v>0</v>
      </c>
      <c r="O51" s="205"/>
      <c r="P51" s="205"/>
      <c r="Q51" s="42"/>
      <c r="R51" s="42"/>
      <c r="S51" s="42"/>
      <c r="T51" s="42"/>
      <c r="U51" s="42"/>
      <c r="V51" s="228" t="e">
        <f t="shared" si="16"/>
        <v>#NUM!</v>
      </c>
      <c r="W51" s="27">
        <v>45717</v>
      </c>
      <c r="X51" s="27">
        <f t="shared" si="17"/>
        <v>31</v>
      </c>
      <c r="Y51" s="229">
        <f t="shared" si="18"/>
        <v>-45685</v>
      </c>
      <c r="Z51" s="229">
        <f t="shared" si="19"/>
        <v>0</v>
      </c>
      <c r="AA51" s="230">
        <f>IF(G51="",1,IF(C51="(２)ソフトウェア利用関連費",VLOOKUP(H51,減価償却!$B$5:$R$16,MATCH(様式⑫!Z51,減価償却!$T$4:$T$19,-1)+1,1),VLOOKUP(H51,減価償却!$B$20:$R$31,MATCH(様式⑫!Z51,減価償却!$T$4:$T$19,-1)+1,1)))</f>
        <v>1</v>
      </c>
      <c r="AB51" s="231">
        <f t="shared" si="20"/>
        <v>0</v>
      </c>
      <c r="AC51" s="230">
        <f>IF(OR(K51&lt;20000,YEARFRAC(U51,S51+1,1)&lt;0.25,H51=1),0,IF(C51="(２)ソフトウェア利用関連費",VLOOKUP(H51,減価償却!$B$5:$R$16,MATCH(様式⑫!AB51,減価償却!$T$4:$T$19,-1)+1,1),VLOOKUP(H51,減価償却!$B$20:$R$31,MATCH(様式⑫!AB51,減価償却!$T$4:$T$19,-1)+1,1)))</f>
        <v>0</v>
      </c>
      <c r="AD51" s="136">
        <f t="shared" si="21"/>
        <v>0</v>
      </c>
      <c r="AE51" s="136" t="str">
        <f t="shared" si="22"/>
        <v/>
      </c>
      <c r="AF51" s="136" t="str">
        <f t="shared" si="22"/>
        <v/>
      </c>
      <c r="AG51" s="136" t="str">
        <f t="shared" si="22"/>
        <v/>
      </c>
      <c r="AH51" s="136">
        <f t="shared" si="23"/>
        <v>0</v>
      </c>
      <c r="AI51" s="136" t="str">
        <f t="shared" si="24"/>
        <v/>
      </c>
      <c r="AJ51" s="136" t="str">
        <f t="shared" si="24"/>
        <v/>
      </c>
      <c r="AK51" s="136" t="str">
        <f t="shared" si="24"/>
        <v/>
      </c>
    </row>
    <row r="52" spans="1:37" ht="18" customHeight="1">
      <c r="A52" s="210">
        <v>8</v>
      </c>
      <c r="B52" s="206"/>
      <c r="C52" s="205"/>
      <c r="D52" s="352"/>
      <c r="E52" s="352"/>
      <c r="F52" s="206"/>
      <c r="G52" s="222"/>
      <c r="H52" s="205"/>
      <c r="I52" s="161"/>
      <c r="J52" s="161"/>
      <c r="K52" s="134">
        <f t="shared" si="14"/>
        <v>0</v>
      </c>
      <c r="L52" s="205"/>
      <c r="M52" s="138"/>
      <c r="N52" s="134">
        <f t="shared" si="25"/>
        <v>0</v>
      </c>
      <c r="O52" s="205"/>
      <c r="P52" s="205"/>
      <c r="Q52" s="42"/>
      <c r="R52" s="42"/>
      <c r="S52" s="42"/>
      <c r="T52" s="42"/>
      <c r="U52" s="42"/>
      <c r="V52" s="228" t="e">
        <f t="shared" si="16"/>
        <v>#NUM!</v>
      </c>
      <c r="W52" s="27">
        <v>45717</v>
      </c>
      <c r="X52" s="27">
        <f t="shared" si="17"/>
        <v>31</v>
      </c>
      <c r="Y52" s="229">
        <f t="shared" si="18"/>
        <v>-45685</v>
      </c>
      <c r="Z52" s="229">
        <f t="shared" si="19"/>
        <v>0</v>
      </c>
      <c r="AA52" s="230">
        <f>IF(G52="",1,IF(C52="(２)ソフトウェア利用関連費",VLOOKUP(H52,減価償却!$B$5:$R$16,MATCH(様式⑫!Z52,減価償却!$T$4:$T$19,-1)+1,1),VLOOKUP(H52,減価償却!$B$20:$R$31,MATCH(様式⑫!Z52,減価償却!$T$4:$T$19,-1)+1,1)))</f>
        <v>1</v>
      </c>
      <c r="AB52" s="231">
        <f t="shared" si="20"/>
        <v>0</v>
      </c>
      <c r="AC52" s="230">
        <f>IF(OR(K52&lt;20000,YEARFRAC(U52,S52+1,1)&lt;0.25,H52=1),0,IF(C52="(２)ソフトウェア利用関連費",VLOOKUP(H52,減価償却!$B$5:$R$16,MATCH(様式⑫!AB52,減価償却!$T$4:$T$19,-1)+1,1),VLOOKUP(H52,減価償却!$B$20:$R$31,MATCH(様式⑫!AB52,減価償却!$T$4:$T$19,-1)+1,1)))</f>
        <v>0</v>
      </c>
      <c r="AD52" s="136">
        <f t="shared" si="21"/>
        <v>0</v>
      </c>
      <c r="AE52" s="136" t="str">
        <f t="shared" si="22"/>
        <v/>
      </c>
      <c r="AF52" s="136" t="str">
        <f t="shared" si="22"/>
        <v/>
      </c>
      <c r="AG52" s="136" t="str">
        <f t="shared" si="22"/>
        <v/>
      </c>
      <c r="AH52" s="136">
        <f t="shared" si="23"/>
        <v>0</v>
      </c>
      <c r="AI52" s="136" t="str">
        <f t="shared" si="24"/>
        <v/>
      </c>
      <c r="AJ52" s="136" t="str">
        <f t="shared" si="24"/>
        <v/>
      </c>
      <c r="AK52" s="136" t="str">
        <f t="shared" si="24"/>
        <v/>
      </c>
    </row>
    <row r="53" spans="1:37" ht="18" customHeight="1">
      <c r="A53" s="210">
        <v>9</v>
      </c>
      <c r="B53" s="206"/>
      <c r="C53" s="205"/>
      <c r="D53" s="352"/>
      <c r="E53" s="352"/>
      <c r="F53" s="206"/>
      <c r="G53" s="222"/>
      <c r="H53" s="205"/>
      <c r="I53" s="161"/>
      <c r="J53" s="161"/>
      <c r="K53" s="134">
        <f t="shared" si="14"/>
        <v>0</v>
      </c>
      <c r="L53" s="205"/>
      <c r="M53" s="138"/>
      <c r="N53" s="134">
        <f t="shared" si="25"/>
        <v>0</v>
      </c>
      <c r="O53" s="205"/>
      <c r="P53" s="205"/>
      <c r="Q53" s="42"/>
      <c r="R53" s="42"/>
      <c r="S53" s="42"/>
      <c r="T53" s="42"/>
      <c r="U53" s="42"/>
      <c r="V53" s="228" t="e">
        <f t="shared" si="16"/>
        <v>#NUM!</v>
      </c>
      <c r="W53" s="27">
        <v>45717</v>
      </c>
      <c r="X53" s="27">
        <f t="shared" si="17"/>
        <v>31</v>
      </c>
      <c r="Y53" s="229">
        <f t="shared" si="18"/>
        <v>-45685</v>
      </c>
      <c r="Z53" s="229">
        <f t="shared" si="19"/>
        <v>0</v>
      </c>
      <c r="AA53" s="230">
        <f>IF(G53="",1,IF(C53="(２)ソフトウェア利用関連費",VLOOKUP(H53,減価償却!$B$5:$R$16,MATCH(様式⑫!Z53,減価償却!$T$4:$T$19,-1)+1,1),VLOOKUP(H53,減価償却!$B$20:$R$31,MATCH(様式⑫!Z53,減価償却!$T$4:$T$19,-1)+1,1)))</f>
        <v>1</v>
      </c>
      <c r="AB53" s="231">
        <f t="shared" si="20"/>
        <v>0</v>
      </c>
      <c r="AC53" s="230">
        <f>IF(OR(K53&lt;20000,YEARFRAC(U53,S53+1,1)&lt;0.25,H53=1),0,IF(C53="(２)ソフトウェア利用関連費",VLOOKUP(H53,減価償却!$B$5:$R$16,MATCH(様式⑫!AB53,減価償却!$T$4:$T$19,-1)+1,1),VLOOKUP(H53,減価償却!$B$20:$R$31,MATCH(様式⑫!AB53,減価償却!$T$4:$T$19,-1)+1,1)))</f>
        <v>0</v>
      </c>
      <c r="AD53" s="136">
        <f t="shared" si="21"/>
        <v>0</v>
      </c>
      <c r="AE53" s="136" t="str">
        <f t="shared" si="22"/>
        <v/>
      </c>
      <c r="AF53" s="136" t="str">
        <f t="shared" si="22"/>
        <v/>
      </c>
      <c r="AG53" s="136" t="str">
        <f t="shared" si="22"/>
        <v/>
      </c>
      <c r="AH53" s="136">
        <f t="shared" si="23"/>
        <v>0</v>
      </c>
      <c r="AI53" s="136" t="str">
        <f t="shared" si="24"/>
        <v/>
      </c>
      <c r="AJ53" s="136" t="str">
        <f t="shared" si="24"/>
        <v/>
      </c>
      <c r="AK53" s="136" t="str">
        <f t="shared" si="24"/>
        <v/>
      </c>
    </row>
    <row r="54" spans="1:37" ht="18" customHeight="1">
      <c r="A54" s="210">
        <v>10</v>
      </c>
      <c r="B54" s="206"/>
      <c r="C54" s="205"/>
      <c r="D54" s="352"/>
      <c r="E54" s="352"/>
      <c r="F54" s="206"/>
      <c r="G54" s="222"/>
      <c r="H54" s="205"/>
      <c r="I54" s="161"/>
      <c r="J54" s="161"/>
      <c r="K54" s="134">
        <f t="shared" si="14"/>
        <v>0</v>
      </c>
      <c r="L54" s="205"/>
      <c r="M54" s="138"/>
      <c r="N54" s="134">
        <f t="shared" si="25"/>
        <v>0</v>
      </c>
      <c r="O54" s="205"/>
      <c r="P54" s="205"/>
      <c r="Q54" s="42"/>
      <c r="R54" s="42"/>
      <c r="S54" s="42"/>
      <c r="T54" s="42"/>
      <c r="U54" s="42"/>
      <c r="V54" s="228" t="e">
        <f t="shared" si="16"/>
        <v>#NUM!</v>
      </c>
      <c r="W54" s="27">
        <v>45717</v>
      </c>
      <c r="X54" s="27">
        <f t="shared" si="17"/>
        <v>31</v>
      </c>
      <c r="Y54" s="229">
        <f t="shared" si="18"/>
        <v>-45685</v>
      </c>
      <c r="Z54" s="229">
        <f t="shared" si="19"/>
        <v>0</v>
      </c>
      <c r="AA54" s="230">
        <f>IF(G54="",1,IF(C54="(２)ソフトウェア利用関連費",VLOOKUP(H54,減価償却!$B$5:$R$16,MATCH(様式⑫!Z54,減価償却!$T$4:$T$19,-1)+1,1),VLOOKUP(H54,減価償却!$B$20:$R$31,MATCH(様式⑫!Z54,減価償却!$T$4:$T$19,-1)+1,1)))</f>
        <v>1</v>
      </c>
      <c r="AB54" s="231">
        <f t="shared" si="20"/>
        <v>0</v>
      </c>
      <c r="AC54" s="230">
        <f>IF(OR(K54&lt;20000,YEARFRAC(U54,S54+1,1)&lt;0.25,H54=1),0,IF(C54="(２)ソフトウェア利用関連費",VLOOKUP(H54,減価償却!$B$5:$R$16,MATCH(様式⑫!AB54,減価償却!$T$4:$T$19,-1)+1,1),VLOOKUP(H54,減価償却!$B$20:$R$31,MATCH(様式⑫!AB54,減価償却!$T$4:$T$19,-1)+1,1)))</f>
        <v>0</v>
      </c>
      <c r="AD54" s="136">
        <f t="shared" si="21"/>
        <v>0</v>
      </c>
      <c r="AE54" s="136" t="str">
        <f t="shared" si="22"/>
        <v/>
      </c>
      <c r="AF54" s="136" t="str">
        <f t="shared" si="22"/>
        <v/>
      </c>
      <c r="AG54" s="136" t="str">
        <f t="shared" si="22"/>
        <v/>
      </c>
      <c r="AH54" s="136">
        <f t="shared" si="23"/>
        <v>0</v>
      </c>
      <c r="AI54" s="136" t="str">
        <f t="shared" si="24"/>
        <v/>
      </c>
      <c r="AJ54" s="136" t="str">
        <f t="shared" si="24"/>
        <v/>
      </c>
      <c r="AK54" s="136" t="str">
        <f t="shared" si="24"/>
        <v/>
      </c>
    </row>
    <row r="55" spans="1:37" ht="18" customHeight="1">
      <c r="A55" s="210"/>
      <c r="B55" s="141"/>
      <c r="C55" s="9"/>
      <c r="D55" s="9"/>
      <c r="E55" s="9"/>
      <c r="F55" s="9"/>
      <c r="G55" s="9"/>
      <c r="H55" s="9"/>
      <c r="I55" s="9"/>
      <c r="J55" s="9"/>
      <c r="K55" s="9"/>
      <c r="L55" s="9"/>
      <c r="M55" s="9"/>
      <c r="N55" s="9"/>
      <c r="O55" s="9"/>
      <c r="P55" s="9"/>
      <c r="Q55" s="9"/>
      <c r="R55" s="9"/>
      <c r="S55" s="9"/>
      <c r="T55" s="9"/>
      <c r="U55" s="9"/>
      <c r="V55" s="9"/>
      <c r="W55" s="9"/>
      <c r="X55" s="9"/>
      <c r="Y55" s="9"/>
      <c r="Z55" s="9"/>
      <c r="AA55" s="9"/>
      <c r="AB55" s="9"/>
      <c r="AC55" s="142"/>
      <c r="AD55" s="143" t="s">
        <v>1</v>
      </c>
      <c r="AE55" s="136"/>
      <c r="AF55" s="136">
        <f>SUM(AF45:AF54)</f>
        <v>0</v>
      </c>
      <c r="AG55" s="136"/>
      <c r="AH55" s="136">
        <f>SUM(AH45:AH54)</f>
        <v>0</v>
      </c>
      <c r="AI55" s="136"/>
      <c r="AJ55" s="136">
        <f>SUM(AJ45:AJ54)</f>
        <v>0</v>
      </c>
      <c r="AK55" s="136"/>
    </row>
    <row r="56" spans="1:37" s="21" customFormat="1" ht="18" customHeight="1">
      <c r="B56" s="77"/>
      <c r="C56" s="77"/>
      <c r="D56" s="77"/>
      <c r="E56" s="77"/>
      <c r="F56" s="77"/>
      <c r="G56" s="77"/>
      <c r="H56" s="77"/>
      <c r="I56" s="77"/>
      <c r="J56" s="77"/>
      <c r="K56" s="77"/>
      <c r="L56" s="77"/>
      <c r="M56" s="77"/>
      <c r="N56" s="77"/>
      <c r="O56" s="77"/>
      <c r="P56" s="77"/>
      <c r="Q56" s="77"/>
      <c r="R56" s="77"/>
      <c r="S56" s="77"/>
      <c r="T56" s="77"/>
      <c r="U56" s="77"/>
      <c r="V56" s="77"/>
      <c r="W56" s="77"/>
      <c r="X56" s="77"/>
      <c r="Y56" s="77"/>
      <c r="Z56" s="77"/>
      <c r="AA56" s="77"/>
      <c r="AB56" s="77"/>
      <c r="AC56" s="77"/>
      <c r="AD56" s="24"/>
      <c r="AE56" s="24"/>
      <c r="AF56" s="24"/>
      <c r="AG56" s="24"/>
      <c r="AH56" s="24"/>
      <c r="AI56" s="24"/>
      <c r="AJ56" s="24"/>
      <c r="AK56" s="24"/>
    </row>
    <row r="57" spans="1:37" ht="15" customHeight="1">
      <c r="AD57" s="143" t="s">
        <v>0</v>
      </c>
      <c r="AE57" s="136">
        <f t="shared" ref="AE57:AK57" si="26">SUM(AE40,AE55)</f>
        <v>0</v>
      </c>
      <c r="AF57" s="136">
        <f t="shared" si="26"/>
        <v>0</v>
      </c>
      <c r="AG57" s="136">
        <f t="shared" si="26"/>
        <v>0</v>
      </c>
      <c r="AH57" s="136">
        <f t="shared" si="26"/>
        <v>0</v>
      </c>
      <c r="AI57" s="136">
        <f t="shared" si="26"/>
        <v>0</v>
      </c>
      <c r="AJ57" s="136">
        <f t="shared" si="26"/>
        <v>0</v>
      </c>
      <c r="AK57" s="136">
        <f t="shared" si="26"/>
        <v>0</v>
      </c>
    </row>
    <row r="59" spans="1:37" ht="15" customHeight="1">
      <c r="AB59" s="372" t="s">
        <v>208</v>
      </c>
      <c r="AC59" s="372"/>
      <c r="AD59" s="143" t="s">
        <v>0</v>
      </c>
      <c r="AE59" s="144"/>
      <c r="AF59" s="144"/>
      <c r="AG59" s="144"/>
      <c r="AH59" s="144"/>
      <c r="AI59" s="144"/>
      <c r="AJ59" s="144"/>
      <c r="AK59" s="144"/>
    </row>
    <row r="60" spans="1:37" ht="15" customHeight="1">
      <c r="AB60" s="372" t="s">
        <v>209</v>
      </c>
      <c r="AC60" s="372"/>
      <c r="AD60" s="143" t="s">
        <v>0</v>
      </c>
      <c r="AE60" s="144"/>
      <c r="AF60" s="144"/>
      <c r="AG60" s="144"/>
      <c r="AH60" s="144"/>
      <c r="AI60" s="144"/>
      <c r="AJ60" s="144"/>
      <c r="AK60" s="144"/>
    </row>
    <row r="61" spans="1:37" ht="15" customHeight="1">
      <c r="AB61" s="372" t="s">
        <v>210</v>
      </c>
      <c r="AC61" s="372"/>
      <c r="AD61" s="143" t="s">
        <v>0</v>
      </c>
      <c r="AE61" s="144"/>
      <c r="AF61" s="144"/>
      <c r="AG61" s="144"/>
      <c r="AH61" s="144"/>
      <c r="AI61" s="144"/>
      <c r="AJ61" s="144"/>
      <c r="AK61" s="144"/>
    </row>
    <row r="62" spans="1:37" ht="15" customHeight="1">
      <c r="AB62" s="372" t="s">
        <v>211</v>
      </c>
      <c r="AC62" s="372"/>
      <c r="AD62" s="143" t="s">
        <v>0</v>
      </c>
      <c r="AE62" s="144"/>
      <c r="AF62" s="144"/>
      <c r="AG62" s="144"/>
      <c r="AH62" s="144"/>
      <c r="AI62" s="144"/>
      <c r="AJ62" s="144"/>
      <c r="AK62" s="144"/>
    </row>
    <row r="63" spans="1:37" ht="15" customHeight="1">
      <c r="AB63" s="372" t="s">
        <v>212</v>
      </c>
      <c r="AC63" s="372"/>
      <c r="AD63" s="143" t="s">
        <v>0</v>
      </c>
      <c r="AE63" s="144"/>
      <c r="AF63" s="144"/>
      <c r="AG63" s="144"/>
      <c r="AH63" s="144"/>
      <c r="AI63" s="144"/>
      <c r="AJ63" s="144"/>
      <c r="AK63" s="144"/>
    </row>
    <row r="64" spans="1:37" ht="15" customHeight="1">
      <c r="AB64" s="372" t="s">
        <v>213</v>
      </c>
      <c r="AC64" s="372"/>
      <c r="AD64" s="143" t="s">
        <v>0</v>
      </c>
      <c r="AE64" s="136">
        <f>SUM(AE57,AE59:AE63)</f>
        <v>0</v>
      </c>
      <c r="AF64" s="136">
        <f t="shared" ref="AF64:AK64" si="27">SUM(AF57,AF59:AF63)</f>
        <v>0</v>
      </c>
      <c r="AG64" s="136">
        <f t="shared" si="27"/>
        <v>0</v>
      </c>
      <c r="AH64" s="136">
        <f t="shared" si="27"/>
        <v>0</v>
      </c>
      <c r="AI64" s="136">
        <f t="shared" si="27"/>
        <v>0</v>
      </c>
      <c r="AJ64" s="136">
        <f t="shared" si="27"/>
        <v>0</v>
      </c>
      <c r="AK64" s="136">
        <f t="shared" si="27"/>
        <v>0</v>
      </c>
    </row>
  </sheetData>
  <sheetProtection password="EADB" sheet="1" selectLockedCells="1"/>
  <mergeCells count="71">
    <mergeCell ref="K10:K11"/>
    <mergeCell ref="F10:F11"/>
    <mergeCell ref="I10:I11"/>
    <mergeCell ref="J10:J11"/>
    <mergeCell ref="L43:L44"/>
    <mergeCell ref="G10:G11"/>
    <mergeCell ref="G43:G44"/>
    <mergeCell ref="A10:A11"/>
    <mergeCell ref="A43:A44"/>
    <mergeCell ref="H10:H11"/>
    <mergeCell ref="AB64:AC64"/>
    <mergeCell ref="AB59:AC59"/>
    <mergeCell ref="AB60:AC60"/>
    <mergeCell ref="AB61:AC61"/>
    <mergeCell ref="AB62:AC62"/>
    <mergeCell ref="AB63:AC63"/>
    <mergeCell ref="L10:L11"/>
    <mergeCell ref="M10:M11"/>
    <mergeCell ref="D54:E54"/>
    <mergeCell ref="D47:E47"/>
    <mergeCell ref="D48:E48"/>
    <mergeCell ref="D53:E53"/>
    <mergeCell ref="T43:U43"/>
    <mergeCell ref="AH10:AK10"/>
    <mergeCell ref="N10:N11"/>
    <mergeCell ref="W10:X10"/>
    <mergeCell ref="AD10:AG10"/>
    <mergeCell ref="Q10:Q11"/>
    <mergeCell ref="R10:S10"/>
    <mergeCell ref="T10:U10"/>
    <mergeCell ref="O10:P10"/>
    <mergeCell ref="Z10:AA10"/>
    <mergeCell ref="AB10:AC10"/>
    <mergeCell ref="B6:C6"/>
    <mergeCell ref="D6:E6"/>
    <mergeCell ref="B43:B44"/>
    <mergeCell ref="C43:C44"/>
    <mergeCell ref="D43:E44"/>
    <mergeCell ref="B7:C7"/>
    <mergeCell ref="D7:E7"/>
    <mergeCell ref="B10:B11"/>
    <mergeCell ref="C10:C11"/>
    <mergeCell ref="D10:D11"/>
    <mergeCell ref="E10:E11"/>
    <mergeCell ref="B3:C3"/>
    <mergeCell ref="D3:E3"/>
    <mergeCell ref="B4:C4"/>
    <mergeCell ref="D4:E4"/>
    <mergeCell ref="B5:C5"/>
    <mergeCell ref="D5:E5"/>
    <mergeCell ref="D49:E49"/>
    <mergeCell ref="D50:E50"/>
    <mergeCell ref="D51:E51"/>
    <mergeCell ref="D52:E52"/>
    <mergeCell ref="D45:E45"/>
    <mergeCell ref="D46:E46"/>
    <mergeCell ref="AH43:AK43"/>
    <mergeCell ref="F43:F44"/>
    <mergeCell ref="I43:I44"/>
    <mergeCell ref="J43:J44"/>
    <mergeCell ref="Z43:AA43"/>
    <mergeCell ref="AB43:AC43"/>
    <mergeCell ref="AD43:AG43"/>
    <mergeCell ref="M43:M44"/>
    <mergeCell ref="N43:N44"/>
    <mergeCell ref="W43:X43"/>
    <mergeCell ref="R43:S43"/>
    <mergeCell ref="K43:K44"/>
    <mergeCell ref="O43:P43"/>
    <mergeCell ref="Q43:Q44"/>
    <mergeCell ref="H43:H44"/>
  </mergeCells>
  <phoneticPr fontId="4"/>
  <conditionalFormatting sqref="D3:E7 B12:B39 D12:D39 F12:J39 L12:M39 O12:U39 B45:J54 L45:M54 O45:U54">
    <cfRule type="expression" dxfId="23" priority="5">
      <formula>B3&lt;&gt;""</formula>
    </cfRule>
  </conditionalFormatting>
  <conditionalFormatting sqref="R12:S39 R45:S54">
    <cfRule type="expression" dxfId="22" priority="4">
      <formula>AND($S12&lt;&gt;"",$R12&lt;&gt;"",$S12-$R12&lt;0)</formula>
    </cfRule>
  </conditionalFormatting>
  <conditionalFormatting sqref="T12:U39 T45:U54">
    <cfRule type="expression" dxfId="21" priority="3">
      <formula>AND($U12&lt;&gt;"",$T12&lt;&gt;"",$U12-$T12&lt;0)</formula>
    </cfRule>
  </conditionalFormatting>
  <conditionalFormatting sqref="Q12:U39 Q45:U54">
    <cfRule type="expression" dxfId="20" priority="1">
      <formula>AND(Q12&lt;&gt;"",Q12-$D$7&lt;0)</formula>
    </cfRule>
  </conditionalFormatting>
  <dataValidations count="6">
    <dataValidation type="list" allowBlank="1" showInputMessage="1" showErrorMessage="1" sqref="L12:L39 L45:L54">
      <formula1>"〇"</formula1>
    </dataValidation>
    <dataValidation type="list" allowBlank="1" showInputMessage="1" showErrorMessage="1" sqref="C45:C54">
      <formula1>"(２)ソフトウェア利用関連費"</formula1>
    </dataValidation>
    <dataValidation type="date" operator="greaterThanOrEqual" allowBlank="1" showInputMessage="1" showErrorMessage="1" error="日付を入力して下さい。_x000a_&quot;2023/1/1&quot;の様にご入力下さい。_x000a_" sqref="Q12:V39 Q45:V54">
      <formula1>1</formula1>
    </dataValidation>
    <dataValidation type="list" allowBlank="1" showInputMessage="1" showErrorMessage="1" sqref="B12:B39 B45:B54">
      <formula1>"新規,変更,報告済"</formula1>
    </dataValidation>
    <dataValidation type="list" allowBlank="1" showInputMessage="1" showErrorMessage="1" sqref="F12:F39 F45:F54">
      <formula1>"購入,サブスク,リース,レンタル"</formula1>
    </dataValidation>
    <dataValidation type="date" operator="greaterThanOrEqual" allowBlank="1" showInputMessage="1" showErrorMessage="1" error="日付を入力して下さい。_x000a_&quot;2023/1/1&quot;の様にご入力下さい。" sqref="D7:E7">
      <formula1>1</formula1>
    </dataValidation>
  </dataValidations>
  <pageMargins left="0.51181102362204722" right="0.31496062992125984" top="0.55118110236220474" bottom="0.55118110236220474" header="0.31496062992125984" footer="0.31496062992125984"/>
  <pageSetup paperSize="8" scale="48" orientation="landscape" r:id="rId1"/>
  <headerFooter>
    <oddHeader>&amp;C&amp;F</oddHeader>
  </headerFooter>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減価償却!$B$5:$B$16</xm:f>
          </x14:formula1>
          <xm:sqref>H45:H54 H12:H39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3"/>
  <sheetViews>
    <sheetView view="pageBreakPreview" zoomScaleNormal="100" zoomScaleSheetLayoutView="100" workbookViewId="0">
      <selection activeCell="B12" sqref="B12"/>
    </sheetView>
  </sheetViews>
  <sheetFormatPr defaultColWidth="9" defaultRowHeight="15" customHeight="1"/>
  <cols>
    <col min="1" max="1" width="3.5" style="44" bestFit="1" customWidth="1"/>
    <col min="2" max="2" width="11.875" style="44" customWidth="1"/>
    <col min="3" max="3" width="12.5" style="44" customWidth="1"/>
    <col min="4" max="4" width="10.25" style="44" customWidth="1"/>
    <col min="5" max="5" width="7.125" style="44" customWidth="1"/>
    <col min="6" max="6" width="7.5" style="44" customWidth="1"/>
    <col min="7" max="7" width="12.875" style="44" customWidth="1"/>
    <col min="8" max="8" width="11" style="44" customWidth="1"/>
    <col min="9" max="10" width="7.125" style="44" customWidth="1"/>
    <col min="11" max="11" width="16.125" style="44" customWidth="1"/>
    <col min="12" max="12" width="8.25" style="44" customWidth="1"/>
    <col min="13" max="13" width="11.75" style="44" customWidth="1"/>
    <col min="14" max="14" width="10.5" style="44" bestFit="1" customWidth="1"/>
    <col min="15" max="15" width="13" style="44" bestFit="1" customWidth="1"/>
    <col min="16" max="16" width="14" style="44" customWidth="1"/>
    <col min="17" max="17" width="11.375" style="44" bestFit="1" customWidth="1"/>
    <col min="18" max="20" width="12" style="44" customWidth="1"/>
    <col min="21" max="21" width="15.25" style="44" customWidth="1"/>
    <col min="22" max="22" width="18.125" style="44" bestFit="1" customWidth="1"/>
    <col min="23" max="24" width="21" style="44" bestFit="1" customWidth="1"/>
    <col min="25" max="26" width="16.625" style="44" customWidth="1"/>
    <col min="27" max="27" width="10.625" style="44" customWidth="1"/>
    <col min="28" max="16384" width="9" style="44"/>
  </cols>
  <sheetData>
    <row r="1" spans="1:16" ht="18" customHeight="1">
      <c r="A1" s="47"/>
      <c r="B1" s="215" t="s">
        <v>1008</v>
      </c>
      <c r="C1" s="33"/>
      <c r="D1" s="47"/>
      <c r="E1" s="47"/>
      <c r="F1" s="47"/>
      <c r="G1" s="47"/>
      <c r="P1" s="45"/>
    </row>
    <row r="2" spans="1:16" ht="18" customHeight="1">
      <c r="B2" s="214"/>
      <c r="C2" s="34"/>
      <c r="D2" s="47"/>
      <c r="E2" s="47"/>
      <c r="F2" s="47"/>
      <c r="G2" s="47"/>
      <c r="P2" s="73" t="s">
        <v>196</v>
      </c>
    </row>
    <row r="3" spans="1:16" ht="18" customHeight="1">
      <c r="B3" s="380" t="s">
        <v>18</v>
      </c>
      <c r="C3" s="380"/>
      <c r="D3" s="380"/>
      <c r="E3" s="380"/>
      <c r="F3" s="381" t="str">
        <f>IF(様式⑫!D3="","",様式⑫!D3)</f>
        <v/>
      </c>
      <c r="G3" s="381"/>
      <c r="H3" s="203"/>
    </row>
    <row r="4" spans="1:16" ht="18" customHeight="1">
      <c r="B4" s="380" t="s">
        <v>17</v>
      </c>
      <c r="C4" s="380"/>
      <c r="D4" s="380"/>
      <c r="E4" s="380"/>
      <c r="F4" s="382" t="str">
        <f>IF(様式⑫!D4="","",様式⑫!D4)</f>
        <v/>
      </c>
      <c r="G4" s="382"/>
      <c r="H4" s="203"/>
    </row>
    <row r="5" spans="1:16" ht="18" customHeight="1">
      <c r="B5" s="380" t="s">
        <v>178</v>
      </c>
      <c r="C5" s="380"/>
      <c r="D5" s="380" t="s">
        <v>178</v>
      </c>
      <c r="E5" s="380"/>
      <c r="F5" s="382" t="str">
        <f>IF(様式⑫!D5="","",様式⑫!D5)</f>
        <v/>
      </c>
      <c r="G5" s="382"/>
      <c r="H5" s="203"/>
    </row>
    <row r="6" spans="1:16" ht="18" customHeight="1">
      <c r="B6" s="380" t="s">
        <v>182</v>
      </c>
      <c r="C6" s="380"/>
      <c r="D6" s="380" t="s">
        <v>180</v>
      </c>
      <c r="E6" s="380"/>
      <c r="F6" s="382" t="str">
        <f>IF(様式⑫!D6="","",様式⑫!D6)</f>
        <v/>
      </c>
      <c r="G6" s="382"/>
      <c r="H6" s="203"/>
    </row>
    <row r="7" spans="1:16" ht="18" customHeight="1">
      <c r="B7" s="388" t="s">
        <v>753</v>
      </c>
      <c r="C7" s="389"/>
      <c r="D7" s="389"/>
      <c r="E7" s="390"/>
      <c r="F7" s="391" t="str">
        <f>IF(様式⑫!D7="","",様式⑫!D7)</f>
        <v/>
      </c>
      <c r="G7" s="391"/>
      <c r="H7" s="204"/>
    </row>
    <row r="8" spans="1:16" ht="18" customHeight="1"/>
    <row r="9" spans="1:16" ht="18" customHeight="1">
      <c r="B9" s="48" t="s">
        <v>184</v>
      </c>
      <c r="C9" s="49"/>
      <c r="D9" s="50"/>
      <c r="E9" s="50"/>
      <c r="F9" s="50"/>
      <c r="G9" s="50"/>
      <c r="H9" s="50"/>
    </row>
    <row r="10" spans="1:16" ht="34.5" customHeight="1">
      <c r="A10" s="392"/>
      <c r="B10" s="402" t="s">
        <v>10</v>
      </c>
      <c r="C10" s="383" t="s">
        <v>167</v>
      </c>
      <c r="D10" s="385"/>
      <c r="E10" s="383" t="s">
        <v>198</v>
      </c>
      <c r="F10" s="384"/>
      <c r="G10" s="404" t="s">
        <v>22</v>
      </c>
      <c r="H10" s="402" t="s">
        <v>174</v>
      </c>
      <c r="I10" s="393" t="s">
        <v>214</v>
      </c>
      <c r="J10" s="394"/>
      <c r="K10" s="395" t="s">
        <v>21</v>
      </c>
      <c r="L10" s="396"/>
      <c r="M10" s="400" t="s">
        <v>173</v>
      </c>
      <c r="N10" s="400" t="s">
        <v>187</v>
      </c>
      <c r="O10" s="397" t="s">
        <v>185</v>
      </c>
      <c r="P10" s="399" t="s">
        <v>203</v>
      </c>
    </row>
    <row r="11" spans="1:16" ht="34.5" customHeight="1">
      <c r="A11" s="392"/>
      <c r="B11" s="403"/>
      <c r="C11" s="386"/>
      <c r="D11" s="387"/>
      <c r="E11" s="51"/>
      <c r="F11" s="52" t="s">
        <v>170</v>
      </c>
      <c r="G11" s="405"/>
      <c r="H11" s="403"/>
      <c r="I11" s="75"/>
      <c r="J11" s="62" t="s">
        <v>215</v>
      </c>
      <c r="K11" s="53"/>
      <c r="L11" s="54" t="s">
        <v>20</v>
      </c>
      <c r="M11" s="401"/>
      <c r="N11" s="401"/>
      <c r="O11" s="398"/>
      <c r="P11" s="399"/>
    </row>
    <row r="12" spans="1:16" ht="32.1" customHeight="1">
      <c r="A12" s="212">
        <v>1</v>
      </c>
      <c r="B12" s="220"/>
      <c r="C12" s="352"/>
      <c r="D12" s="352"/>
      <c r="E12" s="219"/>
      <c r="F12" s="219"/>
      <c r="G12" s="219"/>
      <c r="H12" s="219"/>
      <c r="I12" s="219"/>
      <c r="J12" s="219"/>
      <c r="K12" s="219"/>
      <c r="L12" s="219"/>
      <c r="M12" s="145"/>
      <c r="N12" s="146"/>
      <c r="O12" s="146"/>
      <c r="P12" s="224"/>
    </row>
    <row r="13" spans="1:16" ht="32.1" customHeight="1">
      <c r="A13" s="212">
        <v>2</v>
      </c>
      <c r="B13" s="220"/>
      <c r="C13" s="353"/>
      <c r="D13" s="354"/>
      <c r="E13" s="219"/>
      <c r="F13" s="219"/>
      <c r="G13" s="219"/>
      <c r="H13" s="219"/>
      <c r="I13" s="219"/>
      <c r="J13" s="219"/>
      <c r="K13" s="219"/>
      <c r="L13" s="219"/>
      <c r="M13" s="145"/>
      <c r="N13" s="146"/>
      <c r="O13" s="146"/>
      <c r="P13" s="223"/>
    </row>
    <row r="14" spans="1:16" ht="32.1" customHeight="1">
      <c r="A14" s="212">
        <v>3</v>
      </c>
      <c r="B14" s="220"/>
      <c r="C14" s="353"/>
      <c r="D14" s="354"/>
      <c r="E14" s="219"/>
      <c r="F14" s="219"/>
      <c r="G14" s="219"/>
      <c r="H14" s="219"/>
      <c r="I14" s="219"/>
      <c r="J14" s="219"/>
      <c r="K14" s="219"/>
      <c r="L14" s="219"/>
      <c r="M14" s="145"/>
      <c r="N14" s="146"/>
      <c r="O14" s="146"/>
      <c r="P14" s="223"/>
    </row>
    <row r="15" spans="1:16" ht="32.1" customHeight="1">
      <c r="A15" s="212">
        <v>4</v>
      </c>
      <c r="B15" s="220"/>
      <c r="C15" s="352"/>
      <c r="D15" s="352"/>
      <c r="E15" s="219"/>
      <c r="F15" s="219"/>
      <c r="G15" s="219"/>
      <c r="H15" s="219"/>
      <c r="I15" s="219"/>
      <c r="J15" s="219"/>
      <c r="K15" s="219"/>
      <c r="L15" s="219"/>
      <c r="M15" s="145"/>
      <c r="N15" s="146"/>
      <c r="O15" s="146"/>
      <c r="P15" s="224"/>
    </row>
    <row r="16" spans="1:16" ht="32.1" customHeight="1">
      <c r="A16" s="212">
        <v>5</v>
      </c>
      <c r="B16" s="220"/>
      <c r="C16" s="352"/>
      <c r="D16" s="352"/>
      <c r="E16" s="219"/>
      <c r="F16" s="219"/>
      <c r="G16" s="219"/>
      <c r="H16" s="219"/>
      <c r="I16" s="219"/>
      <c r="J16" s="219"/>
      <c r="K16" s="219"/>
      <c r="L16" s="219"/>
      <c r="M16" s="145"/>
      <c r="N16" s="146"/>
      <c r="O16" s="146"/>
      <c r="P16" s="224"/>
    </row>
    <row r="17" spans="1:16" ht="32.1" customHeight="1">
      <c r="A17" s="212">
        <v>6</v>
      </c>
      <c r="B17" s="220"/>
      <c r="C17" s="352"/>
      <c r="D17" s="352"/>
      <c r="E17" s="219"/>
      <c r="F17" s="219"/>
      <c r="G17" s="219"/>
      <c r="H17" s="219"/>
      <c r="I17" s="219"/>
      <c r="J17" s="219"/>
      <c r="K17" s="219"/>
      <c r="L17" s="219"/>
      <c r="M17" s="145"/>
      <c r="N17" s="146"/>
      <c r="O17" s="146"/>
      <c r="P17" s="224"/>
    </row>
    <row r="18" spans="1:16" ht="32.1" customHeight="1">
      <c r="A18" s="212">
        <v>7</v>
      </c>
      <c r="B18" s="220"/>
      <c r="C18" s="352"/>
      <c r="D18" s="352"/>
      <c r="E18" s="219"/>
      <c r="F18" s="219"/>
      <c r="G18" s="219"/>
      <c r="H18" s="219"/>
      <c r="I18" s="219"/>
      <c r="J18" s="219"/>
      <c r="K18" s="219"/>
      <c r="L18" s="219"/>
      <c r="M18" s="145"/>
      <c r="N18" s="146"/>
      <c r="O18" s="146"/>
      <c r="P18" s="223"/>
    </row>
    <row r="19" spans="1:16" ht="32.1" customHeight="1">
      <c r="A19" s="212">
        <v>8</v>
      </c>
      <c r="B19" s="220"/>
      <c r="C19" s="352"/>
      <c r="D19" s="352"/>
      <c r="E19" s="219"/>
      <c r="F19" s="219"/>
      <c r="G19" s="219"/>
      <c r="H19" s="219"/>
      <c r="I19" s="219"/>
      <c r="J19" s="219"/>
      <c r="K19" s="219"/>
      <c r="L19" s="219"/>
      <c r="M19" s="145"/>
      <c r="N19" s="146"/>
      <c r="O19" s="146"/>
      <c r="P19" s="223"/>
    </row>
    <row r="20" spans="1:16" ht="32.1" customHeight="1">
      <c r="A20" s="212">
        <v>9</v>
      </c>
      <c r="B20" s="220"/>
      <c r="C20" s="352"/>
      <c r="D20" s="352"/>
      <c r="E20" s="219"/>
      <c r="F20" s="219"/>
      <c r="G20" s="219"/>
      <c r="H20" s="219"/>
      <c r="I20" s="219"/>
      <c r="J20" s="219"/>
      <c r="K20" s="219"/>
      <c r="L20" s="219"/>
      <c r="M20" s="145"/>
      <c r="N20" s="146"/>
      <c r="O20" s="146"/>
      <c r="P20" s="223"/>
    </row>
    <row r="21" spans="1:16" ht="32.1" customHeight="1">
      <c r="A21" s="212">
        <v>10</v>
      </c>
      <c r="B21" s="220"/>
      <c r="C21" s="352"/>
      <c r="D21" s="352"/>
      <c r="E21" s="219"/>
      <c r="F21" s="219"/>
      <c r="G21" s="219"/>
      <c r="H21" s="219"/>
      <c r="I21" s="219"/>
      <c r="J21" s="219"/>
      <c r="K21" s="219"/>
      <c r="L21" s="219"/>
      <c r="M21" s="145"/>
      <c r="N21" s="146"/>
      <c r="O21" s="146"/>
      <c r="P21" s="223"/>
    </row>
    <row r="22" spans="1:16" ht="32.1" customHeight="1">
      <c r="A22" s="212">
        <v>11</v>
      </c>
      <c r="B22" s="220"/>
      <c r="C22" s="352"/>
      <c r="D22" s="352"/>
      <c r="E22" s="219"/>
      <c r="F22" s="219"/>
      <c r="G22" s="219"/>
      <c r="H22" s="219"/>
      <c r="I22" s="219"/>
      <c r="J22" s="219"/>
      <c r="K22" s="219"/>
      <c r="L22" s="219"/>
      <c r="M22" s="145"/>
      <c r="N22" s="146"/>
      <c r="O22" s="146"/>
      <c r="P22" s="223"/>
    </row>
    <row r="23" spans="1:16" ht="32.1" customHeight="1">
      <c r="A23" s="212">
        <v>12</v>
      </c>
      <c r="B23" s="220"/>
      <c r="C23" s="352"/>
      <c r="D23" s="352"/>
      <c r="E23" s="219"/>
      <c r="F23" s="219"/>
      <c r="G23" s="219"/>
      <c r="H23" s="219"/>
      <c r="I23" s="219"/>
      <c r="J23" s="219"/>
      <c r="K23" s="219"/>
      <c r="L23" s="219"/>
      <c r="M23" s="145"/>
      <c r="N23" s="146"/>
      <c r="O23" s="146"/>
      <c r="P23" s="223"/>
    </row>
    <row r="24" spans="1:16" ht="32.1" customHeight="1">
      <c r="A24" s="212">
        <v>13</v>
      </c>
      <c r="B24" s="220"/>
      <c r="C24" s="352"/>
      <c r="D24" s="352"/>
      <c r="E24" s="219"/>
      <c r="F24" s="219"/>
      <c r="G24" s="219"/>
      <c r="H24" s="219"/>
      <c r="I24" s="219"/>
      <c r="J24" s="219"/>
      <c r="K24" s="219"/>
      <c r="L24" s="219"/>
      <c r="M24" s="145"/>
      <c r="N24" s="146"/>
      <c r="O24" s="146"/>
      <c r="P24" s="223"/>
    </row>
    <row r="25" spans="1:16" ht="32.1" customHeight="1">
      <c r="A25" s="212">
        <v>14</v>
      </c>
      <c r="B25" s="220"/>
      <c r="C25" s="352"/>
      <c r="D25" s="352"/>
      <c r="E25" s="219"/>
      <c r="F25" s="219"/>
      <c r="G25" s="219"/>
      <c r="H25" s="219"/>
      <c r="I25" s="219"/>
      <c r="J25" s="219"/>
      <c r="K25" s="219"/>
      <c r="L25" s="219"/>
      <c r="M25" s="145"/>
      <c r="N25" s="146"/>
      <c r="O25" s="146"/>
      <c r="P25" s="223"/>
    </row>
    <row r="26" spans="1:16" ht="32.1" customHeight="1">
      <c r="A26" s="212">
        <v>15</v>
      </c>
      <c r="B26" s="220"/>
      <c r="C26" s="352"/>
      <c r="D26" s="352"/>
      <c r="E26" s="219"/>
      <c r="F26" s="219"/>
      <c r="G26" s="219"/>
      <c r="H26" s="219"/>
      <c r="I26" s="219"/>
      <c r="J26" s="219"/>
      <c r="K26" s="219"/>
      <c r="L26" s="219"/>
      <c r="M26" s="145"/>
      <c r="N26" s="146"/>
      <c r="O26" s="146"/>
      <c r="P26" s="223"/>
    </row>
    <row r="27" spans="1:16" ht="32.1" customHeight="1">
      <c r="A27" s="212">
        <v>16</v>
      </c>
      <c r="B27" s="220"/>
      <c r="C27" s="352"/>
      <c r="D27" s="352"/>
      <c r="E27" s="219"/>
      <c r="F27" s="219"/>
      <c r="G27" s="219"/>
      <c r="H27" s="219"/>
      <c r="I27" s="219"/>
      <c r="J27" s="219"/>
      <c r="K27" s="219"/>
      <c r="L27" s="219"/>
      <c r="M27" s="145"/>
      <c r="N27" s="146"/>
      <c r="O27" s="146"/>
      <c r="P27" s="223"/>
    </row>
    <row r="28" spans="1:16" ht="32.1" customHeight="1">
      <c r="A28" s="212">
        <v>17</v>
      </c>
      <c r="B28" s="220"/>
      <c r="C28" s="352"/>
      <c r="D28" s="352"/>
      <c r="E28" s="219"/>
      <c r="F28" s="219"/>
      <c r="G28" s="219"/>
      <c r="H28" s="219"/>
      <c r="I28" s="219"/>
      <c r="J28" s="219"/>
      <c r="K28" s="219"/>
      <c r="L28" s="219"/>
      <c r="M28" s="145"/>
      <c r="N28" s="146"/>
      <c r="O28" s="146"/>
      <c r="P28" s="223"/>
    </row>
    <row r="29" spans="1:16" ht="32.1" customHeight="1">
      <c r="A29" s="212">
        <v>18</v>
      </c>
      <c r="B29" s="220"/>
      <c r="C29" s="352"/>
      <c r="D29" s="352"/>
      <c r="E29" s="219"/>
      <c r="F29" s="219"/>
      <c r="G29" s="219"/>
      <c r="H29" s="219"/>
      <c r="I29" s="219"/>
      <c r="J29" s="219"/>
      <c r="K29" s="219"/>
      <c r="L29" s="219"/>
      <c r="M29" s="145"/>
      <c r="N29" s="146"/>
      <c r="O29" s="146"/>
      <c r="P29" s="223"/>
    </row>
    <row r="30" spans="1:16" ht="32.1" customHeight="1">
      <c r="A30" s="212">
        <v>19</v>
      </c>
      <c r="B30" s="220"/>
      <c r="C30" s="352"/>
      <c r="D30" s="352"/>
      <c r="E30" s="219"/>
      <c r="F30" s="219"/>
      <c r="G30" s="219"/>
      <c r="H30" s="219"/>
      <c r="I30" s="219"/>
      <c r="J30" s="219"/>
      <c r="K30" s="219"/>
      <c r="L30" s="219"/>
      <c r="M30" s="145"/>
      <c r="N30" s="146"/>
      <c r="O30" s="146"/>
      <c r="P30" s="223"/>
    </row>
    <row r="31" spans="1:16" ht="32.1" customHeight="1">
      <c r="A31" s="212">
        <v>20</v>
      </c>
      <c r="B31" s="220"/>
      <c r="C31" s="352"/>
      <c r="D31" s="352"/>
      <c r="E31" s="219"/>
      <c r="F31" s="219"/>
      <c r="G31" s="219"/>
      <c r="H31" s="219"/>
      <c r="I31" s="219"/>
      <c r="J31" s="219"/>
      <c r="K31" s="219"/>
      <c r="L31" s="219"/>
      <c r="M31" s="145"/>
      <c r="N31" s="146"/>
      <c r="O31" s="146"/>
      <c r="P31" s="223"/>
    </row>
    <row r="32" spans="1:16" ht="32.1" customHeight="1">
      <c r="A32" s="212">
        <v>21</v>
      </c>
      <c r="B32" s="220"/>
      <c r="C32" s="352"/>
      <c r="D32" s="352"/>
      <c r="E32" s="219"/>
      <c r="F32" s="219"/>
      <c r="G32" s="219"/>
      <c r="H32" s="219"/>
      <c r="I32" s="219"/>
      <c r="J32" s="219"/>
      <c r="K32" s="219"/>
      <c r="L32" s="219"/>
      <c r="M32" s="145"/>
      <c r="N32" s="146"/>
      <c r="O32" s="146"/>
      <c r="P32" s="223"/>
    </row>
    <row r="33" spans="1:16" ht="32.1" customHeight="1">
      <c r="A33" s="212">
        <v>22</v>
      </c>
      <c r="B33" s="220"/>
      <c r="C33" s="352"/>
      <c r="D33" s="352"/>
      <c r="E33" s="219"/>
      <c r="F33" s="219"/>
      <c r="G33" s="219"/>
      <c r="H33" s="219"/>
      <c r="I33" s="219"/>
      <c r="J33" s="219"/>
      <c r="K33" s="219"/>
      <c r="L33" s="219"/>
      <c r="M33" s="145"/>
      <c r="N33" s="146"/>
      <c r="O33" s="146"/>
      <c r="P33" s="223"/>
    </row>
    <row r="34" spans="1:16" ht="32.1" customHeight="1">
      <c r="A34" s="212">
        <v>23</v>
      </c>
      <c r="B34" s="220"/>
      <c r="C34" s="352"/>
      <c r="D34" s="352"/>
      <c r="E34" s="219"/>
      <c r="F34" s="219"/>
      <c r="G34" s="219"/>
      <c r="H34" s="219"/>
      <c r="I34" s="219"/>
      <c r="J34" s="219"/>
      <c r="K34" s="219"/>
      <c r="L34" s="219"/>
      <c r="M34" s="145"/>
      <c r="N34" s="146"/>
      <c r="O34" s="146"/>
      <c r="P34" s="223"/>
    </row>
    <row r="35" spans="1:16" ht="32.1" customHeight="1">
      <c r="A35" s="212">
        <v>24</v>
      </c>
      <c r="B35" s="220"/>
      <c r="C35" s="352"/>
      <c r="D35" s="352"/>
      <c r="E35" s="219"/>
      <c r="F35" s="219"/>
      <c r="G35" s="219"/>
      <c r="H35" s="219"/>
      <c r="I35" s="219"/>
      <c r="J35" s="219"/>
      <c r="K35" s="219"/>
      <c r="L35" s="219"/>
      <c r="M35" s="145"/>
      <c r="N35" s="146"/>
      <c r="O35" s="146"/>
      <c r="P35" s="223"/>
    </row>
    <row r="36" spans="1:16" ht="32.1" customHeight="1">
      <c r="A36" s="212">
        <v>25</v>
      </c>
      <c r="B36" s="220"/>
      <c r="C36" s="352"/>
      <c r="D36" s="352"/>
      <c r="E36" s="219"/>
      <c r="F36" s="219"/>
      <c r="G36" s="219"/>
      <c r="H36" s="219"/>
      <c r="I36" s="219"/>
      <c r="J36" s="219"/>
      <c r="K36" s="219"/>
      <c r="L36" s="219"/>
      <c r="M36" s="145"/>
      <c r="N36" s="146"/>
      <c r="O36" s="146"/>
      <c r="P36" s="223"/>
    </row>
    <row r="37" spans="1:16" ht="32.1" customHeight="1">
      <c r="A37" s="212">
        <v>26</v>
      </c>
      <c r="B37" s="220"/>
      <c r="C37" s="353"/>
      <c r="D37" s="354"/>
      <c r="E37" s="219"/>
      <c r="F37" s="219"/>
      <c r="G37" s="219"/>
      <c r="H37" s="219"/>
      <c r="I37" s="219"/>
      <c r="J37" s="219"/>
      <c r="K37" s="219"/>
      <c r="L37" s="219"/>
      <c r="M37" s="145"/>
      <c r="N37" s="146"/>
      <c r="O37" s="146"/>
      <c r="P37" s="223"/>
    </row>
    <row r="38" spans="1:16" ht="32.1" customHeight="1">
      <c r="A38" s="212">
        <v>27</v>
      </c>
      <c r="B38" s="220"/>
      <c r="C38" s="353"/>
      <c r="D38" s="354"/>
      <c r="E38" s="219"/>
      <c r="F38" s="219"/>
      <c r="G38" s="219"/>
      <c r="H38" s="219"/>
      <c r="I38" s="219"/>
      <c r="J38" s="219"/>
      <c r="K38" s="219"/>
      <c r="L38" s="219"/>
      <c r="M38" s="145"/>
      <c r="N38" s="146"/>
      <c r="O38" s="146"/>
      <c r="P38" s="223"/>
    </row>
    <row r="39" spans="1:16" ht="30" customHeight="1">
      <c r="A39" s="211"/>
      <c r="B39" s="55"/>
      <c r="C39" s="377"/>
      <c r="D39" s="377"/>
      <c r="E39" s="377"/>
      <c r="F39" s="377"/>
      <c r="G39" s="56"/>
      <c r="H39" s="57" t="s">
        <v>19</v>
      </c>
      <c r="I39" s="57"/>
      <c r="J39" s="57"/>
      <c r="K39" s="57"/>
      <c r="L39" s="57"/>
      <c r="M39" s="57"/>
      <c r="N39" s="58"/>
      <c r="O39" s="148">
        <f>ROUNDDOWN(SUM(O12:O38),0)</f>
        <v>0</v>
      </c>
      <c r="P39" s="59"/>
    </row>
    <row r="40" spans="1:16" ht="20.100000000000001" customHeight="1">
      <c r="B40" s="379" t="s">
        <v>1012</v>
      </c>
      <c r="C40" s="379"/>
      <c r="D40" s="379"/>
      <c r="E40" s="379"/>
      <c r="F40" s="379"/>
      <c r="G40" s="379"/>
      <c r="H40" s="379"/>
      <c r="I40" s="379"/>
      <c r="J40" s="379"/>
      <c r="K40" s="379"/>
      <c r="L40" s="379"/>
      <c r="M40" s="379"/>
      <c r="N40" s="379"/>
      <c r="O40" s="379"/>
      <c r="P40" s="379"/>
    </row>
    <row r="41" spans="1:16" ht="20.100000000000001" customHeight="1">
      <c r="B41" s="129" t="s">
        <v>1013</v>
      </c>
      <c r="C41" s="130"/>
      <c r="D41" s="130"/>
      <c r="E41" s="130"/>
      <c r="F41" s="130"/>
      <c r="G41" s="130"/>
      <c r="H41" s="130"/>
      <c r="I41" s="130"/>
      <c r="J41" s="130"/>
      <c r="K41" s="130"/>
      <c r="L41" s="130"/>
      <c r="M41" s="130"/>
      <c r="N41" s="130"/>
      <c r="O41" s="130"/>
      <c r="P41" s="130"/>
    </row>
    <row r="42" spans="1:16" ht="20.100000000000001" customHeight="1">
      <c r="B42" s="378" t="s">
        <v>1014</v>
      </c>
      <c r="C42" s="378"/>
      <c r="D42" s="378"/>
      <c r="E42" s="378"/>
      <c r="F42" s="378"/>
      <c r="G42" s="378"/>
      <c r="H42" s="378"/>
      <c r="I42" s="378"/>
      <c r="J42" s="378"/>
      <c r="K42" s="378"/>
      <c r="L42" s="378"/>
      <c r="M42" s="378"/>
      <c r="N42" s="378"/>
      <c r="O42" s="378"/>
      <c r="P42" s="378"/>
    </row>
    <row r="43" spans="1:16" ht="20.100000000000001" customHeight="1">
      <c r="B43" s="378" t="s">
        <v>1015</v>
      </c>
      <c r="C43" s="378"/>
      <c r="D43" s="378"/>
      <c r="E43" s="378"/>
      <c r="F43" s="378"/>
      <c r="G43" s="378"/>
      <c r="H43" s="378"/>
      <c r="I43" s="378"/>
      <c r="J43" s="378"/>
      <c r="K43" s="378"/>
      <c r="L43" s="378"/>
      <c r="M43" s="378"/>
      <c r="N43" s="378"/>
      <c r="O43" s="378"/>
      <c r="P43" s="378"/>
    </row>
  </sheetData>
  <sheetProtection password="EADB" sheet="1" selectLockedCells="1"/>
  <mergeCells count="54">
    <mergeCell ref="A10:A11"/>
    <mergeCell ref="I10:J10"/>
    <mergeCell ref="K10:L10"/>
    <mergeCell ref="O10:O11"/>
    <mergeCell ref="P10:P11"/>
    <mergeCell ref="M10:M11"/>
    <mergeCell ref="N10:N11"/>
    <mergeCell ref="H10:H11"/>
    <mergeCell ref="G10:G11"/>
    <mergeCell ref="B10:B11"/>
    <mergeCell ref="C22:D22"/>
    <mergeCell ref="C23:D23"/>
    <mergeCell ref="C13:D13"/>
    <mergeCell ref="C14:D14"/>
    <mergeCell ref="C15:D15"/>
    <mergeCell ref="C17:D17"/>
    <mergeCell ref="C18:D18"/>
    <mergeCell ref="C20:D20"/>
    <mergeCell ref="C16:D16"/>
    <mergeCell ref="C12:D12"/>
    <mergeCell ref="E10:F10"/>
    <mergeCell ref="C21:D21"/>
    <mergeCell ref="C10:D11"/>
    <mergeCell ref="B7:E7"/>
    <mergeCell ref="F7:G7"/>
    <mergeCell ref="B5:E5"/>
    <mergeCell ref="B4:E4"/>
    <mergeCell ref="B3:E3"/>
    <mergeCell ref="B6:E6"/>
    <mergeCell ref="F3:G3"/>
    <mergeCell ref="F4:G4"/>
    <mergeCell ref="F5:G5"/>
    <mergeCell ref="F6:G6"/>
    <mergeCell ref="B43:P43"/>
    <mergeCell ref="B42:P42"/>
    <mergeCell ref="B40:P40"/>
    <mergeCell ref="C36:D36"/>
    <mergeCell ref="C37:D37"/>
    <mergeCell ref="C26:D26"/>
    <mergeCell ref="C19:D19"/>
    <mergeCell ref="C27:D27"/>
    <mergeCell ref="C28:D28"/>
    <mergeCell ref="E39:F39"/>
    <mergeCell ref="C29:D29"/>
    <mergeCell ref="C30:D30"/>
    <mergeCell ref="C31:D31"/>
    <mergeCell ref="C32:D32"/>
    <mergeCell ref="C39:D39"/>
    <mergeCell ref="C38:D38"/>
    <mergeCell ref="C33:D33"/>
    <mergeCell ref="C34:D34"/>
    <mergeCell ref="C35:D35"/>
    <mergeCell ref="C25:D25"/>
    <mergeCell ref="C24:D24"/>
  </mergeCells>
  <phoneticPr fontId="4"/>
  <conditionalFormatting sqref="M12:M38">
    <cfRule type="expression" dxfId="19" priority="3">
      <formula>AND($F$7&lt;&gt;"",$M12&lt;&gt;"",($M12-$F$7)&lt;0)</formula>
    </cfRule>
  </conditionalFormatting>
  <conditionalFormatting sqref="I12:J38">
    <cfRule type="expression" dxfId="18" priority="1">
      <formula>AND($J12&lt;&gt;"",$I12&lt;&gt;"",($I12-$J12)&lt;0)</formula>
    </cfRule>
  </conditionalFormatting>
  <conditionalFormatting sqref="B12:P38">
    <cfRule type="expression" dxfId="17" priority="4">
      <formula>B12&lt;&gt;""</formula>
    </cfRule>
  </conditionalFormatting>
  <dataValidations count="3">
    <dataValidation type="whole" operator="greaterThanOrEqual" allowBlank="1" showInputMessage="1" showErrorMessage="1" error="小数点以下の数値が出ない様に入力して下さい。" sqref="N12:O38">
      <formula1>0</formula1>
    </dataValidation>
    <dataValidation type="list" allowBlank="1" showInputMessage="1" showErrorMessage="1" sqref="B12:B38">
      <formula1>"新規,変更,報告済"</formula1>
    </dataValidation>
    <dataValidation type="date" operator="greaterThanOrEqual" allowBlank="1" showInputMessage="1" showErrorMessage="1" error="日付を入力して下さい。_x000a_&quot;2023/1/1&quot;の様にご入力下さい。" sqref="M12:M38">
      <formula1>1</formula1>
    </dataValidation>
  </dataValidations>
  <pageMargins left="0.31496062992125984" right="0.11811023622047245" top="0.55118110236220474" bottom="0.55118110236220474" header="0.31496062992125984" footer="0.31496062992125984"/>
  <pageSetup paperSize="9" scale="56" orientation="portrait" r:id="rId1"/>
  <headerFooter>
    <oddHeader>&amp;F</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7"/>
  <sheetViews>
    <sheetView view="pageBreakPreview" zoomScaleNormal="100" zoomScaleSheetLayoutView="100" workbookViewId="0">
      <selection activeCell="H4" sqref="H4"/>
    </sheetView>
  </sheetViews>
  <sheetFormatPr defaultColWidth="9" defaultRowHeight="15" customHeight="1"/>
  <cols>
    <col min="1" max="1" width="3.5" style="44" bestFit="1" customWidth="1"/>
    <col min="2" max="2" width="23.625" style="44" customWidth="1"/>
    <col min="3" max="3" width="13.75" style="44" customWidth="1"/>
    <col min="4" max="4" width="12" style="44" customWidth="1"/>
    <col min="5" max="5" width="14" style="44" customWidth="1"/>
    <col min="6" max="6" width="15.125" style="44" customWidth="1"/>
    <col min="7" max="7" width="16.125" style="44" customWidth="1"/>
    <col min="8" max="8" width="15.25" style="44" customWidth="1"/>
    <col min="9" max="9" width="11.375" style="44" bestFit="1" customWidth="1"/>
    <col min="10" max="12" width="12" style="44" customWidth="1"/>
    <col min="13" max="13" width="15.25" style="44" customWidth="1"/>
    <col min="14" max="14" width="18.125" style="44" bestFit="1" customWidth="1"/>
    <col min="15" max="16" width="21" style="44" bestFit="1" customWidth="1"/>
    <col min="17" max="18" width="16.625" style="44" customWidth="1"/>
    <col min="19" max="19" width="10.625" style="44" customWidth="1"/>
    <col min="20" max="16384" width="9" style="44"/>
  </cols>
  <sheetData>
    <row r="1" spans="1:9" ht="22.5" customHeight="1">
      <c r="A1" s="47"/>
      <c r="B1" s="215" t="s">
        <v>1009</v>
      </c>
      <c r="C1" s="47"/>
      <c r="D1" s="47"/>
      <c r="E1" s="47"/>
    </row>
    <row r="2" spans="1:9" ht="18" customHeight="1">
      <c r="A2" s="47"/>
      <c r="B2" s="13"/>
      <c r="C2" s="47"/>
      <c r="D2" s="47"/>
      <c r="E2" s="47"/>
      <c r="F2" s="197"/>
      <c r="G2" s="198"/>
      <c r="H2" s="73"/>
      <c r="I2" s="73" t="s">
        <v>702</v>
      </c>
    </row>
    <row r="3" spans="1:9" ht="18" customHeight="1">
      <c r="A3" s="47"/>
      <c r="B3" s="380" t="s">
        <v>18</v>
      </c>
      <c r="C3" s="380"/>
      <c r="D3" s="381" t="str">
        <f>IF(様式⑫!D3="","",様式⑫!D3)</f>
        <v/>
      </c>
      <c r="E3" s="381"/>
      <c r="G3" s="198"/>
      <c r="H3" s="199"/>
      <c r="I3" s="199" t="s">
        <v>190</v>
      </c>
    </row>
    <row r="4" spans="1:9" ht="18" customHeight="1">
      <c r="A4" s="47"/>
      <c r="B4" s="380" t="s">
        <v>17</v>
      </c>
      <c r="C4" s="380"/>
      <c r="D4" s="381" t="str">
        <f>IF(様式⑫!D4="","",様式⑫!D4)</f>
        <v/>
      </c>
      <c r="E4" s="381"/>
      <c r="H4" s="218"/>
      <c r="I4" s="208"/>
    </row>
    <row r="5" spans="1:9" ht="18" customHeight="1">
      <c r="A5" s="47"/>
      <c r="B5" s="380" t="s">
        <v>179</v>
      </c>
      <c r="C5" s="380"/>
      <c r="D5" s="381" t="str">
        <f>IF(様式⑫!D5="","",様式⑫!D5)</f>
        <v/>
      </c>
      <c r="E5" s="381"/>
      <c r="F5" s="198"/>
      <c r="G5" s="198"/>
      <c r="H5" s="198"/>
    </row>
    <row r="6" spans="1:9" ht="18" customHeight="1">
      <c r="A6" s="47"/>
      <c r="B6" s="380" t="s">
        <v>181</v>
      </c>
      <c r="C6" s="380"/>
      <c r="D6" s="381" t="str">
        <f>IF(様式⑫!D6="","",様式⑫!D6)</f>
        <v/>
      </c>
      <c r="E6" s="381"/>
      <c r="F6" s="198"/>
      <c r="G6" s="198"/>
      <c r="H6" s="198"/>
    </row>
    <row r="7" spans="1:9" ht="18" customHeight="1">
      <c r="A7" s="47"/>
      <c r="B7" s="380" t="s">
        <v>753</v>
      </c>
      <c r="C7" s="380"/>
      <c r="D7" s="417" t="str">
        <f>IF(様式⑫!D7="","",様式⑫!D7)</f>
        <v/>
      </c>
      <c r="E7" s="417"/>
      <c r="F7" s="198"/>
      <c r="G7" s="198"/>
      <c r="H7" s="198"/>
    </row>
    <row r="8" spans="1:9" ht="18" customHeight="1">
      <c r="A8" s="60"/>
      <c r="B8" s="60"/>
      <c r="C8" s="60"/>
      <c r="D8" s="60"/>
      <c r="E8" s="60"/>
      <c r="F8" s="60"/>
      <c r="G8" s="60"/>
      <c r="H8" s="60"/>
      <c r="I8" s="60"/>
    </row>
    <row r="9" spans="1:9" ht="18" customHeight="1">
      <c r="A9" s="60"/>
      <c r="B9" s="61" t="s">
        <v>703</v>
      </c>
      <c r="C9" s="200"/>
      <c r="D9" s="200"/>
      <c r="E9" s="201"/>
      <c r="F9" s="201"/>
      <c r="G9" s="201"/>
      <c r="H9" s="201"/>
      <c r="I9" s="60"/>
    </row>
    <row r="10" spans="1:9" ht="32.1" customHeight="1">
      <c r="A10" s="412"/>
      <c r="B10" s="383" t="s">
        <v>167</v>
      </c>
      <c r="C10" s="404" t="s">
        <v>22</v>
      </c>
      <c r="D10" s="402" t="s">
        <v>175</v>
      </c>
      <c r="E10" s="402" t="s">
        <v>174</v>
      </c>
      <c r="F10" s="414" t="s">
        <v>704</v>
      </c>
      <c r="G10" s="415"/>
      <c r="H10" s="416"/>
      <c r="I10" s="406" t="s">
        <v>764</v>
      </c>
    </row>
    <row r="11" spans="1:9" ht="32.1" customHeight="1">
      <c r="A11" s="413"/>
      <c r="B11" s="386"/>
      <c r="C11" s="405"/>
      <c r="D11" s="403"/>
      <c r="E11" s="403"/>
      <c r="F11" s="62" t="s">
        <v>705</v>
      </c>
      <c r="G11" s="62" t="s">
        <v>168</v>
      </c>
      <c r="H11" s="62" t="s">
        <v>706</v>
      </c>
      <c r="I11" s="407"/>
    </row>
    <row r="12" spans="1:9" ht="18" customHeight="1">
      <c r="A12" s="211">
        <v>1</v>
      </c>
      <c r="B12" s="74"/>
      <c r="C12" s="74"/>
      <c r="D12" s="42"/>
      <c r="E12" s="216"/>
      <c r="F12" s="216"/>
      <c r="G12" s="216"/>
      <c r="H12" s="216"/>
      <c r="I12" s="217"/>
    </row>
    <row r="13" spans="1:9" ht="18" customHeight="1">
      <c r="A13" s="211">
        <v>2</v>
      </c>
      <c r="B13" s="74"/>
      <c r="C13" s="74"/>
      <c r="D13" s="42"/>
      <c r="E13" s="216"/>
      <c r="F13" s="216"/>
      <c r="G13" s="216"/>
      <c r="H13" s="216"/>
      <c r="I13" s="217"/>
    </row>
    <row r="14" spans="1:9" ht="18" customHeight="1">
      <c r="A14" s="211">
        <v>3</v>
      </c>
      <c r="B14" s="74"/>
      <c r="C14" s="74"/>
      <c r="D14" s="42"/>
      <c r="E14" s="216"/>
      <c r="F14" s="216"/>
      <c r="G14" s="216"/>
      <c r="H14" s="216"/>
      <c r="I14" s="217"/>
    </row>
    <row r="15" spans="1:9" ht="18" customHeight="1">
      <c r="A15" s="211">
        <v>4</v>
      </c>
      <c r="B15" s="74"/>
      <c r="C15" s="74"/>
      <c r="D15" s="42"/>
      <c r="E15" s="216"/>
      <c r="F15" s="216"/>
      <c r="G15" s="216"/>
      <c r="H15" s="216"/>
      <c r="I15" s="217"/>
    </row>
    <row r="16" spans="1:9" ht="18" customHeight="1">
      <c r="A16" s="211">
        <v>5</v>
      </c>
      <c r="B16" s="74"/>
      <c r="C16" s="74"/>
      <c r="D16" s="42"/>
      <c r="E16" s="216"/>
      <c r="F16" s="216"/>
      <c r="G16" s="216"/>
      <c r="H16" s="216"/>
      <c r="I16" s="217"/>
    </row>
    <row r="17" spans="1:9" ht="18" customHeight="1">
      <c r="A17" s="211">
        <v>6</v>
      </c>
      <c r="B17" s="74"/>
      <c r="C17" s="74"/>
      <c r="D17" s="42"/>
      <c r="E17" s="216"/>
      <c r="F17" s="216"/>
      <c r="G17" s="216"/>
      <c r="H17" s="216"/>
      <c r="I17" s="217"/>
    </row>
    <row r="18" spans="1:9" ht="18" customHeight="1">
      <c r="A18" s="211">
        <v>7</v>
      </c>
      <c r="B18" s="74"/>
      <c r="C18" s="74"/>
      <c r="D18" s="42"/>
      <c r="E18" s="216"/>
      <c r="F18" s="216"/>
      <c r="G18" s="216"/>
      <c r="H18" s="216"/>
      <c r="I18" s="217"/>
    </row>
    <row r="19" spans="1:9" ht="18" customHeight="1">
      <c r="A19" s="211">
        <v>8</v>
      </c>
      <c r="B19" s="74"/>
      <c r="C19" s="74"/>
      <c r="D19" s="42"/>
      <c r="E19" s="216"/>
      <c r="F19" s="216"/>
      <c r="G19" s="216"/>
      <c r="H19" s="216"/>
      <c r="I19" s="217"/>
    </row>
    <row r="20" spans="1:9" ht="18" customHeight="1">
      <c r="A20" s="211">
        <v>9</v>
      </c>
      <c r="B20" s="74"/>
      <c r="C20" s="74"/>
      <c r="D20" s="42"/>
      <c r="E20" s="216"/>
      <c r="F20" s="216"/>
      <c r="G20" s="216"/>
      <c r="H20" s="216"/>
      <c r="I20" s="217"/>
    </row>
    <row r="21" spans="1:9" ht="18" customHeight="1">
      <c r="A21" s="211">
        <v>10</v>
      </c>
      <c r="B21" s="74"/>
      <c r="C21" s="74"/>
      <c r="D21" s="42"/>
      <c r="E21" s="216"/>
      <c r="F21" s="216"/>
      <c r="G21" s="216"/>
      <c r="H21" s="216"/>
      <c r="I21" s="217"/>
    </row>
    <row r="22" spans="1:9" ht="18" customHeight="1">
      <c r="A22" s="211">
        <v>11</v>
      </c>
      <c r="B22" s="74"/>
      <c r="C22" s="74"/>
      <c r="D22" s="42"/>
      <c r="E22" s="216"/>
      <c r="F22" s="216"/>
      <c r="G22" s="216"/>
      <c r="H22" s="216"/>
      <c r="I22" s="217"/>
    </row>
    <row r="23" spans="1:9" ht="18" customHeight="1">
      <c r="A23" s="211">
        <v>12</v>
      </c>
      <c r="B23" s="74"/>
      <c r="C23" s="74"/>
      <c r="D23" s="42"/>
      <c r="E23" s="216"/>
      <c r="F23" s="216"/>
      <c r="G23" s="216"/>
      <c r="H23" s="216"/>
      <c r="I23" s="217"/>
    </row>
    <row r="24" spans="1:9" ht="18" customHeight="1">
      <c r="A24" s="211">
        <v>13</v>
      </c>
      <c r="B24" s="74"/>
      <c r="C24" s="74"/>
      <c r="D24" s="42"/>
      <c r="E24" s="216"/>
      <c r="F24" s="216"/>
      <c r="G24" s="216"/>
      <c r="H24" s="216"/>
      <c r="I24" s="217"/>
    </row>
    <row r="25" spans="1:9" ht="18" customHeight="1">
      <c r="A25" s="211">
        <v>14</v>
      </c>
      <c r="B25" s="74"/>
      <c r="C25" s="74"/>
      <c r="D25" s="42"/>
      <c r="E25" s="216"/>
      <c r="F25" s="216"/>
      <c r="G25" s="216"/>
      <c r="H25" s="216"/>
      <c r="I25" s="217"/>
    </row>
    <row r="26" spans="1:9" ht="18" customHeight="1">
      <c r="A26" s="211">
        <v>15</v>
      </c>
      <c r="B26" s="74"/>
      <c r="C26" s="74"/>
      <c r="D26" s="42"/>
      <c r="E26" s="216"/>
      <c r="F26" s="216"/>
      <c r="G26" s="216"/>
      <c r="H26" s="216"/>
      <c r="I26" s="217"/>
    </row>
    <row r="27" spans="1:9" ht="18" customHeight="1">
      <c r="A27" s="211">
        <v>16</v>
      </c>
      <c r="B27" s="74"/>
      <c r="C27" s="74"/>
      <c r="D27" s="42"/>
      <c r="E27" s="216"/>
      <c r="F27" s="216"/>
      <c r="G27" s="216"/>
      <c r="H27" s="216"/>
      <c r="I27" s="217"/>
    </row>
    <row r="28" spans="1:9" ht="18" customHeight="1">
      <c r="A28" s="211">
        <v>17</v>
      </c>
      <c r="B28" s="74"/>
      <c r="C28" s="74"/>
      <c r="D28" s="42"/>
      <c r="E28" s="216"/>
      <c r="F28" s="216"/>
      <c r="G28" s="216"/>
      <c r="H28" s="216"/>
      <c r="I28" s="217"/>
    </row>
    <row r="29" spans="1:9" ht="18" customHeight="1">
      <c r="A29" s="211">
        <v>18</v>
      </c>
      <c r="B29" s="74"/>
      <c r="C29" s="74"/>
      <c r="D29" s="42"/>
      <c r="E29" s="216"/>
      <c r="F29" s="216"/>
      <c r="G29" s="216"/>
      <c r="H29" s="216"/>
      <c r="I29" s="217"/>
    </row>
    <row r="30" spans="1:9" ht="18" customHeight="1">
      <c r="A30" s="211">
        <v>19</v>
      </c>
      <c r="B30" s="74"/>
      <c r="C30" s="74"/>
      <c r="D30" s="42"/>
      <c r="E30" s="216"/>
      <c r="F30" s="216"/>
      <c r="G30" s="216"/>
      <c r="H30" s="216"/>
      <c r="I30" s="217"/>
    </row>
    <row r="31" spans="1:9" ht="18" customHeight="1">
      <c r="A31" s="211">
        <v>20</v>
      </c>
      <c r="B31" s="74"/>
      <c r="C31" s="74"/>
      <c r="D31" s="42"/>
      <c r="E31" s="216"/>
      <c r="F31" s="216"/>
      <c r="G31" s="216"/>
      <c r="H31" s="216"/>
      <c r="I31" s="217"/>
    </row>
    <row r="32" spans="1:9" ht="18" customHeight="1">
      <c r="A32" s="211">
        <v>21</v>
      </c>
      <c r="B32" s="74"/>
      <c r="C32" s="74"/>
      <c r="D32" s="42"/>
      <c r="E32" s="216"/>
      <c r="F32" s="216"/>
      <c r="G32" s="216"/>
      <c r="H32" s="216"/>
      <c r="I32" s="217"/>
    </row>
    <row r="33" spans="1:9" ht="18" customHeight="1">
      <c r="A33" s="211">
        <v>22</v>
      </c>
      <c r="B33" s="74"/>
      <c r="C33" s="74"/>
      <c r="D33" s="42"/>
      <c r="E33" s="216"/>
      <c r="F33" s="216"/>
      <c r="G33" s="216"/>
      <c r="H33" s="216"/>
      <c r="I33" s="217"/>
    </row>
    <row r="34" spans="1:9" ht="18" customHeight="1">
      <c r="A34" s="211">
        <v>23</v>
      </c>
      <c r="B34" s="74"/>
      <c r="C34" s="74"/>
      <c r="D34" s="42"/>
      <c r="E34" s="216"/>
      <c r="F34" s="216"/>
      <c r="G34" s="216"/>
      <c r="H34" s="216"/>
      <c r="I34" s="217"/>
    </row>
    <row r="35" spans="1:9" ht="18" customHeight="1">
      <c r="A35" s="211">
        <v>24</v>
      </c>
      <c r="B35" s="74"/>
      <c r="C35" s="74"/>
      <c r="D35" s="42"/>
      <c r="E35" s="216"/>
      <c r="F35" s="216"/>
      <c r="G35" s="216"/>
      <c r="H35" s="216"/>
      <c r="I35" s="217"/>
    </row>
    <row r="36" spans="1:9" ht="18" customHeight="1">
      <c r="A36" s="211">
        <v>25</v>
      </c>
      <c r="B36" s="74"/>
      <c r="C36" s="74"/>
      <c r="D36" s="42"/>
      <c r="E36" s="216"/>
      <c r="F36" s="216"/>
      <c r="G36" s="216"/>
      <c r="H36" s="216"/>
      <c r="I36" s="217"/>
    </row>
    <row r="37" spans="1:9" ht="18" customHeight="1">
      <c r="A37" s="211">
        <v>26</v>
      </c>
      <c r="B37" s="74"/>
      <c r="C37" s="74"/>
      <c r="D37" s="42"/>
      <c r="E37" s="216"/>
      <c r="F37" s="216"/>
      <c r="G37" s="216"/>
      <c r="H37" s="216"/>
      <c r="I37" s="217"/>
    </row>
    <row r="38" spans="1:9" ht="18" customHeight="1">
      <c r="A38" s="211">
        <v>27</v>
      </c>
      <c r="B38" s="74"/>
      <c r="C38" s="74"/>
      <c r="D38" s="42"/>
      <c r="E38" s="216"/>
      <c r="F38" s="216"/>
      <c r="G38" s="216"/>
      <c r="H38" s="216"/>
      <c r="I38" s="217"/>
    </row>
    <row r="39" spans="1:9" ht="18" customHeight="1">
      <c r="A39" s="211">
        <v>28</v>
      </c>
      <c r="B39" s="74"/>
      <c r="C39" s="74"/>
      <c r="D39" s="42"/>
      <c r="E39" s="216"/>
      <c r="F39" s="216"/>
      <c r="G39" s="216"/>
      <c r="H39" s="216"/>
      <c r="I39" s="217"/>
    </row>
    <row r="40" spans="1:9" ht="18" customHeight="1">
      <c r="A40" s="211">
        <v>29</v>
      </c>
      <c r="B40" s="74"/>
      <c r="C40" s="74"/>
      <c r="D40" s="42"/>
      <c r="E40" s="216"/>
      <c r="F40" s="216"/>
      <c r="G40" s="216"/>
      <c r="H40" s="216"/>
      <c r="I40" s="217"/>
    </row>
    <row r="41" spans="1:9" ht="18" customHeight="1">
      <c r="A41" s="211">
        <v>30</v>
      </c>
      <c r="B41" s="74"/>
      <c r="C41" s="74"/>
      <c r="D41" s="42"/>
      <c r="E41" s="216"/>
      <c r="F41" s="216"/>
      <c r="G41" s="216"/>
      <c r="H41" s="216"/>
      <c r="I41" s="217"/>
    </row>
    <row r="42" spans="1:9" ht="18" customHeight="1">
      <c r="A42" s="211">
        <v>31</v>
      </c>
      <c r="B42" s="74"/>
      <c r="C42" s="74"/>
      <c r="D42" s="42"/>
      <c r="E42" s="216"/>
      <c r="F42" s="216"/>
      <c r="G42" s="216"/>
      <c r="H42" s="216"/>
      <c r="I42" s="217"/>
    </row>
    <row r="43" spans="1:9" ht="18" customHeight="1">
      <c r="A43" s="211">
        <v>32</v>
      </c>
      <c r="B43" s="74"/>
      <c r="C43" s="74"/>
      <c r="D43" s="42"/>
      <c r="E43" s="216"/>
      <c r="F43" s="216"/>
      <c r="G43" s="216"/>
      <c r="H43" s="216"/>
      <c r="I43" s="217"/>
    </row>
    <row r="44" spans="1:9" ht="18" customHeight="1">
      <c r="A44" s="211">
        <v>33</v>
      </c>
      <c r="B44" s="74"/>
      <c r="C44" s="74"/>
      <c r="D44" s="42"/>
      <c r="E44" s="216"/>
      <c r="F44" s="216"/>
      <c r="G44" s="216"/>
      <c r="H44" s="216"/>
      <c r="I44" s="217"/>
    </row>
    <row r="45" spans="1:9" ht="18" customHeight="1">
      <c r="A45" s="211">
        <v>34</v>
      </c>
      <c r="B45" s="74"/>
      <c r="C45" s="74"/>
      <c r="D45" s="42"/>
      <c r="E45" s="216"/>
      <c r="F45" s="216"/>
      <c r="G45" s="216"/>
      <c r="H45" s="216"/>
      <c r="I45" s="217"/>
    </row>
    <row r="46" spans="1:9" ht="18" customHeight="1">
      <c r="A46" s="211">
        <v>35</v>
      </c>
      <c r="B46" s="74"/>
      <c r="C46" s="74"/>
      <c r="D46" s="42"/>
      <c r="E46" s="216"/>
      <c r="F46" s="216"/>
      <c r="G46" s="216"/>
      <c r="H46" s="216"/>
      <c r="I46" s="217"/>
    </row>
    <row r="47" spans="1:9" ht="18" customHeight="1">
      <c r="A47" s="211">
        <v>36</v>
      </c>
      <c r="B47" s="74"/>
      <c r="C47" s="74"/>
      <c r="D47" s="42"/>
      <c r="E47" s="216"/>
      <c r="F47" s="216"/>
      <c r="G47" s="216"/>
      <c r="H47" s="216"/>
      <c r="I47" s="217"/>
    </row>
    <row r="48" spans="1:9" ht="18" customHeight="1">
      <c r="A48" s="211">
        <v>37</v>
      </c>
      <c r="B48" s="74"/>
      <c r="C48" s="74"/>
      <c r="D48" s="42"/>
      <c r="E48" s="216"/>
      <c r="F48" s="216"/>
      <c r="G48" s="216"/>
      <c r="H48" s="216"/>
      <c r="I48" s="217"/>
    </row>
    <row r="49" spans="1:9" ht="18" customHeight="1">
      <c r="A49" s="211">
        <v>38</v>
      </c>
      <c r="B49" s="74"/>
      <c r="C49" s="74"/>
      <c r="D49" s="42"/>
      <c r="E49" s="216"/>
      <c r="F49" s="216"/>
      <c r="G49" s="216"/>
      <c r="H49" s="216"/>
      <c r="I49" s="217"/>
    </row>
    <row r="50" spans="1:9" ht="18" customHeight="1">
      <c r="A50" s="211">
        <v>39</v>
      </c>
      <c r="B50" s="74"/>
      <c r="C50" s="74"/>
      <c r="D50" s="42"/>
      <c r="E50" s="216"/>
      <c r="F50" s="216"/>
      <c r="G50" s="216"/>
      <c r="H50" s="216"/>
      <c r="I50" s="217"/>
    </row>
    <row r="51" spans="1:9" ht="18" customHeight="1">
      <c r="A51" s="211">
        <v>40</v>
      </c>
      <c r="B51" s="74"/>
      <c r="C51" s="74"/>
      <c r="D51" s="42"/>
      <c r="E51" s="216"/>
      <c r="F51" s="216"/>
      <c r="G51" s="216"/>
      <c r="H51" s="216"/>
      <c r="I51" s="217"/>
    </row>
    <row r="52" spans="1:9" ht="18" customHeight="1">
      <c r="A52" s="211">
        <v>41</v>
      </c>
      <c r="B52" s="74"/>
      <c r="C52" s="74"/>
      <c r="D52" s="42"/>
      <c r="E52" s="216"/>
      <c r="F52" s="216"/>
      <c r="G52" s="216"/>
      <c r="H52" s="216"/>
      <c r="I52" s="217"/>
    </row>
    <row r="53" spans="1:9" ht="18" customHeight="1">
      <c r="A53" s="211">
        <v>42</v>
      </c>
      <c r="B53" s="74"/>
      <c r="C53" s="74"/>
      <c r="D53" s="42"/>
      <c r="E53" s="216"/>
      <c r="F53" s="216"/>
      <c r="G53" s="216"/>
      <c r="H53" s="216"/>
      <c r="I53" s="217"/>
    </row>
    <row r="54" spans="1:9" ht="18" customHeight="1">
      <c r="A54" s="211">
        <v>43</v>
      </c>
      <c r="B54" s="74"/>
      <c r="C54" s="74"/>
      <c r="D54" s="42"/>
      <c r="E54" s="216"/>
      <c r="F54" s="216"/>
      <c r="G54" s="216"/>
      <c r="H54" s="216"/>
      <c r="I54" s="217"/>
    </row>
    <row r="55" spans="1:9" ht="20.100000000000001" customHeight="1">
      <c r="A55" s="60"/>
      <c r="B55" s="408" t="s">
        <v>1011</v>
      </c>
      <c r="C55" s="408"/>
      <c r="D55" s="408"/>
      <c r="E55" s="408"/>
      <c r="F55" s="408"/>
      <c r="G55" s="408"/>
      <c r="H55" s="408"/>
      <c r="I55" s="409"/>
    </row>
    <row r="56" spans="1:9" ht="20.100000000000001" customHeight="1">
      <c r="A56" s="60"/>
      <c r="B56" s="410" t="s">
        <v>1010</v>
      </c>
      <c r="C56" s="410"/>
      <c r="D56" s="410"/>
      <c r="E56" s="410"/>
      <c r="F56" s="410"/>
      <c r="G56" s="410"/>
      <c r="H56" s="410"/>
      <c r="I56" s="411"/>
    </row>
    <row r="57" spans="1:9" ht="20.100000000000001" customHeight="1"/>
  </sheetData>
  <sheetProtection password="EADB" sheet="1" selectLockedCells="1"/>
  <mergeCells count="19">
    <mergeCell ref="A10:A11"/>
    <mergeCell ref="F10:H10"/>
    <mergeCell ref="B6:C6"/>
    <mergeCell ref="D6:E6"/>
    <mergeCell ref="B7:C7"/>
    <mergeCell ref="D7:E7"/>
    <mergeCell ref="B10:B11"/>
    <mergeCell ref="C10:C11"/>
    <mergeCell ref="D10:D11"/>
    <mergeCell ref="E10:E11"/>
    <mergeCell ref="I10:I11"/>
    <mergeCell ref="B55:I55"/>
    <mergeCell ref="B56:I56"/>
    <mergeCell ref="B3:C3"/>
    <mergeCell ref="D3:E3"/>
    <mergeCell ref="B4:C4"/>
    <mergeCell ref="D4:E4"/>
    <mergeCell ref="B5:C5"/>
    <mergeCell ref="D5:E5"/>
  </mergeCells>
  <phoneticPr fontId="4"/>
  <conditionalFormatting sqref="B12:H54">
    <cfRule type="expression" dxfId="16" priority="3">
      <formula>B12&lt;&gt;""</formula>
    </cfRule>
  </conditionalFormatting>
  <conditionalFormatting sqref="D12:D54">
    <cfRule type="expression" dxfId="15" priority="2">
      <formula>AND($D$7&lt;&gt;"",$D12&lt;&gt;"",($D12-$D$7)&lt;0)</formula>
    </cfRule>
  </conditionalFormatting>
  <conditionalFormatting sqref="I12:I54">
    <cfRule type="expression" dxfId="14" priority="1">
      <formula>I12&lt;&gt;""</formula>
    </cfRule>
  </conditionalFormatting>
  <dataValidations disablePrompts="1" count="1">
    <dataValidation type="date" operator="greaterThanOrEqual" allowBlank="1" showInputMessage="1" showErrorMessage="1" error="日付を入力して下さい。_x000a_&quot;2023/1/1&quot;の様にご入力下さい。" sqref="D12:D54">
      <formula1>1</formula1>
    </dataValidation>
  </dataValidations>
  <pageMargins left="0.51181102362204722" right="0.11811023622047245" top="0.35433070866141736" bottom="0.55118110236220474" header="0.31496062992125984" footer="0.31496062992125984"/>
  <pageSetup paperSize="9" scale="6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5"/>
  <sheetViews>
    <sheetView view="pageBreakPreview" zoomScaleNormal="100" zoomScaleSheetLayoutView="100" workbookViewId="0">
      <selection activeCell="D12" sqref="D12"/>
    </sheetView>
  </sheetViews>
  <sheetFormatPr defaultColWidth="9" defaultRowHeight="15" customHeight="1"/>
  <cols>
    <col min="1" max="1" width="3.5" style="44" bestFit="1" customWidth="1"/>
    <col min="2" max="2" width="11.375" style="44" customWidth="1"/>
    <col min="3" max="3" width="26.75" style="44" customWidth="1"/>
    <col min="4" max="4" width="12.5" style="44" customWidth="1"/>
    <col min="5" max="5" width="15.625" style="44" customWidth="1"/>
    <col min="6" max="6" width="10.625" style="44" customWidth="1"/>
    <col min="7" max="7" width="8.625" style="44" customWidth="1"/>
    <col min="8" max="8" width="9.125" style="44" customWidth="1"/>
    <col min="9" max="9" width="7.375" style="44" customWidth="1"/>
    <col min="10" max="10" width="10" style="47" customWidth="1"/>
    <col min="11" max="11" width="10.625" style="47" customWidth="1"/>
    <col min="12" max="12" width="11.875" style="47" customWidth="1"/>
    <col min="13" max="13" width="14.5" style="47" customWidth="1"/>
    <col min="14" max="14" width="11.375" style="44" bestFit="1" customWidth="1"/>
    <col min="15" max="17" width="12" style="44" customWidth="1"/>
    <col min="18" max="18" width="15.25" style="44" customWidth="1"/>
    <col min="19" max="19" width="18.125" style="44" bestFit="1" customWidth="1"/>
    <col min="20" max="21" width="21" style="44" bestFit="1" customWidth="1"/>
    <col min="22" max="23" width="16.625" style="44" customWidth="1"/>
    <col min="24" max="24" width="10.625" style="44" customWidth="1"/>
    <col min="25" max="16384" width="9" style="44"/>
  </cols>
  <sheetData>
    <row r="1" spans="1:13" ht="21.75" customHeight="1">
      <c r="B1" s="215" t="s">
        <v>1017</v>
      </c>
      <c r="C1" s="47"/>
      <c r="D1" s="47"/>
      <c r="E1" s="47"/>
      <c r="M1" s="124"/>
    </row>
    <row r="2" spans="1:13" ht="18" customHeight="1">
      <c r="B2" s="13"/>
      <c r="C2" s="46"/>
      <c r="D2" s="46"/>
      <c r="E2" s="47"/>
      <c r="F2" s="47"/>
      <c r="G2" s="47"/>
      <c r="M2" s="125" t="s">
        <v>197</v>
      </c>
    </row>
    <row r="3" spans="1:13" ht="18" customHeight="1">
      <c r="B3" s="388" t="s">
        <v>18</v>
      </c>
      <c r="C3" s="389"/>
      <c r="D3" s="381" t="str">
        <f>IF(様式⑫!D3="","",様式⑫!D3)</f>
        <v/>
      </c>
      <c r="E3" s="381"/>
      <c r="F3" s="47"/>
      <c r="G3" s="47"/>
      <c r="M3" s="126" t="s">
        <v>190</v>
      </c>
    </row>
    <row r="4" spans="1:13" ht="18" customHeight="1">
      <c r="B4" s="388" t="s">
        <v>17</v>
      </c>
      <c r="C4" s="389"/>
      <c r="D4" s="381" t="str">
        <f>IF(様式⑫!D4="","",様式⑫!D4)</f>
        <v/>
      </c>
      <c r="E4" s="381"/>
      <c r="F4" s="47"/>
      <c r="G4" s="47"/>
      <c r="M4" s="207"/>
    </row>
    <row r="5" spans="1:13" ht="18" customHeight="1">
      <c r="B5" s="388" t="s">
        <v>179</v>
      </c>
      <c r="C5" s="389"/>
      <c r="D5" s="381" t="str">
        <f>IF(様式⑫!D5="","",様式⑫!D5)</f>
        <v/>
      </c>
      <c r="E5" s="381"/>
      <c r="F5" s="47"/>
      <c r="G5" s="47"/>
    </row>
    <row r="6" spans="1:13" ht="18" customHeight="1">
      <c r="B6" s="388" t="s">
        <v>181</v>
      </c>
      <c r="C6" s="389"/>
      <c r="D6" s="381" t="str">
        <f>IF(様式⑫!D6="","",様式⑫!D6)</f>
        <v/>
      </c>
      <c r="E6" s="381"/>
      <c r="F6" s="47"/>
      <c r="G6" s="47"/>
    </row>
    <row r="7" spans="1:13" ht="18" customHeight="1">
      <c r="B7" s="388" t="s">
        <v>753</v>
      </c>
      <c r="C7" s="389"/>
      <c r="D7" s="417" t="str">
        <f>IF(様式⑫!D7="","",様式⑫!D7)</f>
        <v/>
      </c>
      <c r="E7" s="417"/>
      <c r="F7" s="47"/>
      <c r="G7" s="47"/>
    </row>
    <row r="8" spans="1:13" ht="18" customHeight="1">
      <c r="B8" s="47"/>
      <c r="C8" s="47"/>
      <c r="D8" s="47"/>
      <c r="E8" s="47"/>
      <c r="F8" s="47"/>
      <c r="G8" s="47"/>
    </row>
    <row r="9" spans="1:13" s="60" customFormat="1" ht="18" customHeight="1">
      <c r="B9" s="61" t="s">
        <v>194</v>
      </c>
      <c r="C9" s="63"/>
      <c r="D9" s="63"/>
      <c r="E9" s="64"/>
      <c r="F9" s="65"/>
      <c r="G9" s="66"/>
      <c r="J9" s="66"/>
      <c r="K9" s="66"/>
      <c r="L9" s="66"/>
      <c r="M9" s="66"/>
    </row>
    <row r="10" spans="1:13" ht="26.25" customHeight="1">
      <c r="A10" s="412"/>
      <c r="B10" s="424" t="s">
        <v>10</v>
      </c>
      <c r="C10" s="397" t="s">
        <v>171</v>
      </c>
      <c r="D10" s="397" t="s">
        <v>175</v>
      </c>
      <c r="E10" s="426" t="s">
        <v>23</v>
      </c>
      <c r="F10" s="427"/>
      <c r="G10" s="428"/>
      <c r="H10" s="395" t="s">
        <v>7</v>
      </c>
      <c r="I10" s="396"/>
      <c r="J10" s="397" t="s">
        <v>206</v>
      </c>
      <c r="K10" s="397" t="s">
        <v>188</v>
      </c>
      <c r="L10" s="422" t="s">
        <v>185</v>
      </c>
      <c r="M10" s="399" t="s">
        <v>203</v>
      </c>
    </row>
    <row r="11" spans="1:13" ht="26.25" customHeight="1">
      <c r="A11" s="413"/>
      <c r="B11" s="425"/>
      <c r="C11" s="432"/>
      <c r="D11" s="432"/>
      <c r="E11" s="429"/>
      <c r="F11" s="430"/>
      <c r="G11" s="431"/>
      <c r="H11" s="53"/>
      <c r="I11" s="54" t="s">
        <v>4</v>
      </c>
      <c r="J11" s="432"/>
      <c r="K11" s="432"/>
      <c r="L11" s="423"/>
      <c r="M11" s="380"/>
    </row>
    <row r="12" spans="1:13" ht="32.1" customHeight="1">
      <c r="A12" s="211">
        <v>1</v>
      </c>
      <c r="B12" s="220"/>
      <c r="C12" s="147"/>
      <c r="D12" s="145"/>
      <c r="E12" s="418"/>
      <c r="F12" s="418"/>
      <c r="G12" s="418"/>
      <c r="H12" s="219"/>
      <c r="I12" s="219"/>
      <c r="J12" s="221"/>
      <c r="K12" s="149"/>
      <c r="L12" s="149"/>
      <c r="M12" s="150"/>
    </row>
    <row r="13" spans="1:13" ht="32.1" customHeight="1">
      <c r="A13" s="211">
        <v>2</v>
      </c>
      <c r="B13" s="220"/>
      <c r="C13" s="147"/>
      <c r="D13" s="145"/>
      <c r="E13" s="418"/>
      <c r="F13" s="418"/>
      <c r="G13" s="418"/>
      <c r="H13" s="219"/>
      <c r="I13" s="219"/>
      <c r="J13" s="221"/>
      <c r="K13" s="149"/>
      <c r="L13" s="149"/>
      <c r="M13" s="150"/>
    </row>
    <row r="14" spans="1:13" ht="32.1" customHeight="1">
      <c r="A14" s="211">
        <v>3</v>
      </c>
      <c r="B14" s="220"/>
      <c r="C14" s="147"/>
      <c r="D14" s="145"/>
      <c r="E14" s="418"/>
      <c r="F14" s="418"/>
      <c r="G14" s="418"/>
      <c r="H14" s="219"/>
      <c r="I14" s="219"/>
      <c r="J14" s="221"/>
      <c r="K14" s="149"/>
      <c r="L14" s="149"/>
      <c r="M14" s="150"/>
    </row>
    <row r="15" spans="1:13" ht="32.1" customHeight="1">
      <c r="A15" s="211">
        <v>4</v>
      </c>
      <c r="B15" s="220"/>
      <c r="C15" s="147"/>
      <c r="D15" s="145"/>
      <c r="E15" s="418"/>
      <c r="F15" s="418"/>
      <c r="G15" s="418"/>
      <c r="H15" s="219"/>
      <c r="I15" s="219"/>
      <c r="J15" s="221"/>
      <c r="K15" s="149"/>
      <c r="L15" s="149"/>
      <c r="M15" s="150"/>
    </row>
    <row r="16" spans="1:13" ht="32.1" customHeight="1">
      <c r="A16" s="211">
        <v>5</v>
      </c>
      <c r="B16" s="220"/>
      <c r="C16" s="147"/>
      <c r="D16" s="145"/>
      <c r="E16" s="418"/>
      <c r="F16" s="418"/>
      <c r="G16" s="418"/>
      <c r="H16" s="219"/>
      <c r="I16" s="219"/>
      <c r="J16" s="221"/>
      <c r="K16" s="149"/>
      <c r="L16" s="149"/>
      <c r="M16" s="150"/>
    </row>
    <row r="17" spans="1:13" ht="32.1" customHeight="1">
      <c r="A17" s="211">
        <v>6</v>
      </c>
      <c r="B17" s="220"/>
      <c r="C17" s="147"/>
      <c r="D17" s="145"/>
      <c r="E17" s="418"/>
      <c r="F17" s="418"/>
      <c r="G17" s="418"/>
      <c r="H17" s="219"/>
      <c r="I17" s="219"/>
      <c r="J17" s="221"/>
      <c r="K17" s="149"/>
      <c r="L17" s="149"/>
      <c r="M17" s="150"/>
    </row>
    <row r="18" spans="1:13" ht="32.1" customHeight="1">
      <c r="A18" s="211">
        <v>7</v>
      </c>
      <c r="B18" s="220"/>
      <c r="C18" s="147"/>
      <c r="D18" s="145"/>
      <c r="E18" s="418"/>
      <c r="F18" s="418"/>
      <c r="G18" s="418"/>
      <c r="H18" s="219"/>
      <c r="I18" s="219"/>
      <c r="J18" s="221"/>
      <c r="K18" s="149"/>
      <c r="L18" s="149"/>
      <c r="M18" s="150"/>
    </row>
    <row r="19" spans="1:13" ht="32.1" customHeight="1">
      <c r="A19" s="211">
        <v>8</v>
      </c>
      <c r="B19" s="220"/>
      <c r="C19" s="147"/>
      <c r="D19" s="145"/>
      <c r="E19" s="418"/>
      <c r="F19" s="418"/>
      <c r="G19" s="418"/>
      <c r="H19" s="219"/>
      <c r="I19" s="219"/>
      <c r="J19" s="221"/>
      <c r="K19" s="149"/>
      <c r="L19" s="149"/>
      <c r="M19" s="150"/>
    </row>
    <row r="20" spans="1:13" ht="32.1" customHeight="1">
      <c r="A20" s="211">
        <v>9</v>
      </c>
      <c r="B20" s="220"/>
      <c r="C20" s="147"/>
      <c r="D20" s="145"/>
      <c r="E20" s="418"/>
      <c r="F20" s="418"/>
      <c r="G20" s="418"/>
      <c r="H20" s="219"/>
      <c r="I20" s="219"/>
      <c r="J20" s="220"/>
      <c r="K20" s="149"/>
      <c r="L20" s="149"/>
      <c r="M20" s="150"/>
    </row>
    <row r="21" spans="1:13" ht="32.1" customHeight="1">
      <c r="A21" s="211">
        <v>10</v>
      </c>
      <c r="B21" s="220"/>
      <c r="C21" s="147"/>
      <c r="D21" s="145"/>
      <c r="E21" s="419"/>
      <c r="F21" s="420"/>
      <c r="G21" s="421"/>
      <c r="H21" s="219"/>
      <c r="I21" s="219"/>
      <c r="J21" s="220"/>
      <c r="K21" s="149"/>
      <c r="L21" s="149"/>
      <c r="M21" s="150"/>
    </row>
    <row r="22" spans="1:13" ht="32.1" customHeight="1">
      <c r="A22" s="211">
        <v>11</v>
      </c>
      <c r="B22" s="220"/>
      <c r="C22" s="147"/>
      <c r="D22" s="145"/>
      <c r="E22" s="419"/>
      <c r="F22" s="420"/>
      <c r="G22" s="421"/>
      <c r="H22" s="219"/>
      <c r="I22" s="219"/>
      <c r="J22" s="220"/>
      <c r="K22" s="149"/>
      <c r="L22" s="149"/>
      <c r="M22" s="150"/>
    </row>
    <row r="23" spans="1:13" ht="32.1" customHeight="1">
      <c r="A23" s="211">
        <v>12</v>
      </c>
      <c r="B23" s="220"/>
      <c r="C23" s="147"/>
      <c r="D23" s="145"/>
      <c r="E23" s="419"/>
      <c r="F23" s="420"/>
      <c r="G23" s="421"/>
      <c r="H23" s="219"/>
      <c r="I23" s="219"/>
      <c r="J23" s="220"/>
      <c r="K23" s="149"/>
      <c r="L23" s="149"/>
      <c r="M23" s="150"/>
    </row>
    <row r="24" spans="1:13" ht="32.1" customHeight="1">
      <c r="A24" s="211">
        <v>13</v>
      </c>
      <c r="B24" s="220"/>
      <c r="C24" s="147"/>
      <c r="D24" s="145"/>
      <c r="E24" s="419"/>
      <c r="F24" s="420"/>
      <c r="G24" s="421"/>
      <c r="H24" s="219"/>
      <c r="I24" s="219"/>
      <c r="J24" s="220"/>
      <c r="K24" s="149"/>
      <c r="L24" s="149"/>
      <c r="M24" s="150"/>
    </row>
    <row r="25" spans="1:13" ht="32.1" customHeight="1">
      <c r="A25" s="211">
        <v>14</v>
      </c>
      <c r="B25" s="220"/>
      <c r="C25" s="147"/>
      <c r="D25" s="145"/>
      <c r="E25" s="419"/>
      <c r="F25" s="420"/>
      <c r="G25" s="421"/>
      <c r="H25" s="219"/>
      <c r="I25" s="219"/>
      <c r="J25" s="220"/>
      <c r="K25" s="149"/>
      <c r="L25" s="149"/>
      <c r="M25" s="150"/>
    </row>
    <row r="26" spans="1:13" ht="32.1" customHeight="1">
      <c r="A26" s="211">
        <v>15</v>
      </c>
      <c r="B26" s="220"/>
      <c r="C26" s="147"/>
      <c r="D26" s="145"/>
      <c r="E26" s="419"/>
      <c r="F26" s="420"/>
      <c r="G26" s="421"/>
      <c r="H26" s="219"/>
      <c r="I26" s="219"/>
      <c r="J26" s="220"/>
      <c r="K26" s="149"/>
      <c r="L26" s="149"/>
      <c r="M26" s="150"/>
    </row>
    <row r="27" spans="1:13" ht="32.1" customHeight="1">
      <c r="A27" s="211">
        <v>16</v>
      </c>
      <c r="B27" s="220"/>
      <c r="C27" s="147"/>
      <c r="D27" s="145"/>
      <c r="E27" s="419"/>
      <c r="F27" s="420"/>
      <c r="G27" s="421"/>
      <c r="H27" s="219"/>
      <c r="I27" s="219"/>
      <c r="J27" s="220"/>
      <c r="K27" s="149"/>
      <c r="L27" s="149"/>
      <c r="M27" s="150"/>
    </row>
    <row r="28" spans="1:13" ht="32.1" customHeight="1">
      <c r="A28" s="211">
        <v>17</v>
      </c>
      <c r="B28" s="220"/>
      <c r="C28" s="147"/>
      <c r="D28" s="145"/>
      <c r="E28" s="419"/>
      <c r="F28" s="420"/>
      <c r="G28" s="421"/>
      <c r="H28" s="219"/>
      <c r="I28" s="219"/>
      <c r="J28" s="220"/>
      <c r="K28" s="149"/>
      <c r="L28" s="149"/>
      <c r="M28" s="150"/>
    </row>
    <row r="29" spans="1:13" ht="32.1" customHeight="1">
      <c r="A29" s="211">
        <v>18</v>
      </c>
      <c r="B29" s="220"/>
      <c r="C29" s="147"/>
      <c r="D29" s="145"/>
      <c r="E29" s="419"/>
      <c r="F29" s="420"/>
      <c r="G29" s="421"/>
      <c r="H29" s="219"/>
      <c r="I29" s="219"/>
      <c r="J29" s="220"/>
      <c r="K29" s="149"/>
      <c r="L29" s="149"/>
      <c r="M29" s="150"/>
    </row>
    <row r="30" spans="1:13" ht="32.1" customHeight="1">
      <c r="A30" s="211">
        <v>19</v>
      </c>
      <c r="B30" s="220"/>
      <c r="C30" s="147"/>
      <c r="D30" s="145"/>
      <c r="E30" s="419"/>
      <c r="F30" s="420"/>
      <c r="G30" s="421"/>
      <c r="H30" s="219"/>
      <c r="I30" s="219"/>
      <c r="J30" s="220"/>
      <c r="K30" s="149"/>
      <c r="L30" s="149"/>
      <c r="M30" s="150"/>
    </row>
    <row r="31" spans="1:13" ht="32.1" customHeight="1">
      <c r="A31" s="211">
        <v>20</v>
      </c>
      <c r="B31" s="220"/>
      <c r="C31" s="147"/>
      <c r="D31" s="145"/>
      <c r="E31" s="419"/>
      <c r="F31" s="420"/>
      <c r="G31" s="421"/>
      <c r="H31" s="219"/>
      <c r="I31" s="219"/>
      <c r="J31" s="220"/>
      <c r="K31" s="149"/>
      <c r="L31" s="149"/>
      <c r="M31" s="150"/>
    </row>
    <row r="32" spans="1:13" ht="32.1" customHeight="1">
      <c r="A32" s="211">
        <v>21</v>
      </c>
      <c r="B32" s="220"/>
      <c r="C32" s="147"/>
      <c r="D32" s="145"/>
      <c r="E32" s="419"/>
      <c r="F32" s="420"/>
      <c r="G32" s="421"/>
      <c r="H32" s="219"/>
      <c r="I32" s="219"/>
      <c r="J32" s="220"/>
      <c r="K32" s="149"/>
      <c r="L32" s="149"/>
      <c r="M32" s="150"/>
    </row>
    <row r="33" spans="1:13" ht="32.1" customHeight="1">
      <c r="A33" s="211">
        <v>22</v>
      </c>
      <c r="B33" s="220"/>
      <c r="C33" s="147"/>
      <c r="D33" s="145"/>
      <c r="E33" s="419"/>
      <c r="F33" s="420"/>
      <c r="G33" s="421"/>
      <c r="H33" s="219"/>
      <c r="I33" s="219"/>
      <c r="J33" s="220"/>
      <c r="K33" s="149"/>
      <c r="L33" s="149"/>
      <c r="M33" s="150"/>
    </row>
    <row r="34" spans="1:13" ht="32.1" customHeight="1">
      <c r="A34" s="211">
        <v>23</v>
      </c>
      <c r="B34" s="220"/>
      <c r="C34" s="147"/>
      <c r="D34" s="145"/>
      <c r="E34" s="419"/>
      <c r="F34" s="420"/>
      <c r="G34" s="421"/>
      <c r="H34" s="219"/>
      <c r="I34" s="219"/>
      <c r="J34" s="220"/>
      <c r="K34" s="149"/>
      <c r="L34" s="149"/>
      <c r="M34" s="150"/>
    </row>
    <row r="35" spans="1:13" ht="32.1" customHeight="1">
      <c r="A35" s="211">
        <v>24</v>
      </c>
      <c r="B35" s="220"/>
      <c r="C35" s="147"/>
      <c r="D35" s="145"/>
      <c r="E35" s="419"/>
      <c r="F35" s="420"/>
      <c r="G35" s="421"/>
      <c r="H35" s="219"/>
      <c r="I35" s="219"/>
      <c r="J35" s="220"/>
      <c r="K35" s="149"/>
      <c r="L35" s="149"/>
      <c r="M35" s="150"/>
    </row>
    <row r="36" spans="1:13" ht="32.1" customHeight="1">
      <c r="A36" s="211">
        <v>25</v>
      </c>
      <c r="B36" s="220"/>
      <c r="C36" s="147"/>
      <c r="D36" s="145"/>
      <c r="E36" s="419"/>
      <c r="F36" s="420"/>
      <c r="G36" s="421"/>
      <c r="H36" s="219"/>
      <c r="I36" s="219"/>
      <c r="J36" s="220"/>
      <c r="K36" s="149"/>
      <c r="L36" s="149"/>
      <c r="M36" s="150"/>
    </row>
    <row r="37" spans="1:13" ht="32.1" customHeight="1">
      <c r="A37" s="211">
        <v>26</v>
      </c>
      <c r="B37" s="220"/>
      <c r="C37" s="147"/>
      <c r="D37" s="145"/>
      <c r="E37" s="418"/>
      <c r="F37" s="418"/>
      <c r="G37" s="418"/>
      <c r="H37" s="219"/>
      <c r="I37" s="219"/>
      <c r="J37" s="220"/>
      <c r="K37" s="149"/>
      <c r="L37" s="149"/>
      <c r="M37" s="150"/>
    </row>
    <row r="38" spans="1:13" ht="32.1" customHeight="1">
      <c r="A38" s="211">
        <v>27</v>
      </c>
      <c r="B38" s="220"/>
      <c r="C38" s="147"/>
      <c r="D38" s="145"/>
      <c r="E38" s="418"/>
      <c r="F38" s="418"/>
      <c r="G38" s="418"/>
      <c r="H38" s="219"/>
      <c r="I38" s="219"/>
      <c r="J38" s="220"/>
      <c r="K38" s="149"/>
      <c r="L38" s="149"/>
      <c r="M38" s="150"/>
    </row>
    <row r="39" spans="1:13" ht="32.1" customHeight="1">
      <c r="A39" s="211">
        <v>28</v>
      </c>
      <c r="B39" s="220"/>
      <c r="C39" s="147"/>
      <c r="D39" s="145"/>
      <c r="E39" s="418"/>
      <c r="F39" s="418"/>
      <c r="G39" s="418"/>
      <c r="H39" s="219"/>
      <c r="I39" s="219"/>
      <c r="J39" s="220"/>
      <c r="K39" s="149"/>
      <c r="L39" s="149"/>
      <c r="M39" s="150"/>
    </row>
    <row r="40" spans="1:13" ht="32.1" customHeight="1">
      <c r="A40" s="211">
        <v>29</v>
      </c>
      <c r="B40" s="220"/>
      <c r="C40" s="147"/>
      <c r="D40" s="145"/>
      <c r="E40" s="418"/>
      <c r="F40" s="418"/>
      <c r="G40" s="418"/>
      <c r="H40" s="219"/>
      <c r="I40" s="219"/>
      <c r="J40" s="220"/>
      <c r="K40" s="149"/>
      <c r="L40" s="149"/>
      <c r="M40" s="150"/>
    </row>
    <row r="41" spans="1:13" ht="24.95" customHeight="1">
      <c r="A41" s="211"/>
      <c r="B41" s="151"/>
      <c r="C41" s="152"/>
      <c r="D41" s="152"/>
      <c r="E41" s="153"/>
      <c r="F41" s="153"/>
      <c r="G41" s="153"/>
      <c r="H41" s="152"/>
      <c r="I41" s="154"/>
      <c r="J41" s="155"/>
      <c r="K41" s="156">
        <f>ROUNDDOWN(SUM(K12:K40),0)</f>
        <v>0</v>
      </c>
      <c r="L41" s="156">
        <f>ROUNDDOWN(SUM(L12:L40),0)</f>
        <v>0</v>
      </c>
      <c r="M41" s="157"/>
    </row>
    <row r="42" spans="1:13" ht="20.100000000000001" customHeight="1">
      <c r="B42" s="131" t="s">
        <v>1018</v>
      </c>
      <c r="C42" s="67"/>
      <c r="D42" s="67"/>
      <c r="E42" s="68"/>
      <c r="F42" s="69"/>
      <c r="G42" s="70"/>
      <c r="H42" s="70"/>
      <c r="I42" s="70"/>
      <c r="J42" s="127"/>
      <c r="K42" s="127"/>
      <c r="L42" s="127"/>
      <c r="M42" s="128"/>
    </row>
    <row r="43" spans="1:13" ht="20.100000000000001" customHeight="1">
      <c r="B43" s="67"/>
      <c r="C43" s="71"/>
    </row>
    <row r="44" spans="1:13" ht="20.100000000000001" customHeight="1"/>
    <row r="45" spans="1:13" ht="20.100000000000001" customHeight="1"/>
    <row r="46" spans="1:13" ht="20.100000000000001" customHeight="1"/>
    <row r="47" spans="1:13" ht="20.100000000000001" customHeight="1"/>
    <row r="48" spans="1:13" ht="20.100000000000001" customHeight="1"/>
    <row r="49" ht="20.100000000000001" customHeight="1"/>
    <row r="50" ht="20.100000000000001" customHeight="1"/>
    <row r="51" ht="20.100000000000001" customHeight="1"/>
    <row r="52" ht="20.100000000000001" customHeight="1"/>
    <row r="53" ht="20.100000000000001" customHeight="1"/>
    <row r="54" ht="20.100000000000001" customHeight="1"/>
    <row r="55" ht="20.100000000000001" customHeight="1"/>
    <row r="56" ht="20.100000000000001" customHeight="1"/>
    <row r="57" ht="20.100000000000001" customHeight="1"/>
    <row r="58" ht="20.100000000000001" customHeight="1"/>
    <row r="59" ht="20.100000000000001" customHeight="1"/>
    <row r="60" ht="20.100000000000001" customHeight="1"/>
    <row r="61" ht="20.100000000000001" customHeight="1"/>
    <row r="62" ht="30" customHeight="1"/>
    <row r="63" ht="30" customHeight="1"/>
    <row r="64" ht="30" customHeight="1"/>
    <row r="65" ht="30" customHeight="1"/>
    <row r="66" ht="30" customHeight="1"/>
    <row r="67" ht="30" customHeight="1"/>
    <row r="68" ht="30" customHeight="1"/>
    <row r="69" ht="30" customHeight="1"/>
    <row r="70" ht="30" customHeight="1"/>
    <row r="71" ht="30" customHeight="1"/>
    <row r="72" ht="30" customHeight="1"/>
    <row r="73" ht="30" customHeight="1"/>
    <row r="74" ht="30" customHeight="1"/>
    <row r="75" ht="30" customHeight="1"/>
    <row r="76" ht="30" customHeight="1"/>
    <row r="77" ht="30" customHeight="1"/>
    <row r="78" ht="30" customHeight="1"/>
    <row r="79" ht="30" customHeight="1"/>
    <row r="80" ht="30" customHeight="1"/>
    <row r="81" ht="30" customHeight="1"/>
    <row r="82" ht="30" customHeight="1"/>
    <row r="83" ht="30" customHeight="1"/>
    <row r="84" ht="30" customHeight="1"/>
    <row r="85" ht="30" customHeight="1"/>
    <row r="86" ht="30" customHeight="1"/>
    <row r="87" ht="30" customHeight="1"/>
    <row r="88" ht="30" customHeight="1"/>
    <row r="89" ht="30" customHeight="1"/>
    <row r="90" ht="30" customHeight="1"/>
    <row r="91" ht="30" customHeight="1"/>
    <row r="92" ht="30" customHeight="1"/>
    <row r="93" ht="30" customHeight="1"/>
    <row r="94" ht="30" customHeight="1"/>
    <row r="95" ht="30" customHeight="1"/>
  </sheetData>
  <sheetProtection password="EADB" sheet="1" selectLockedCells="1"/>
  <mergeCells count="49">
    <mergeCell ref="A10:A11"/>
    <mergeCell ref="J10:J11"/>
    <mergeCell ref="B6:C6"/>
    <mergeCell ref="D6:E6"/>
    <mergeCell ref="M10:M11"/>
    <mergeCell ref="E38:G38"/>
    <mergeCell ref="B7:C7"/>
    <mergeCell ref="D7:E7"/>
    <mergeCell ref="E30:G30"/>
    <mergeCell ref="E31:G31"/>
    <mergeCell ref="E32:G32"/>
    <mergeCell ref="E39:G39"/>
    <mergeCell ref="E12:G12"/>
    <mergeCell ref="L10:L11"/>
    <mergeCell ref="H10:I10"/>
    <mergeCell ref="B10:B11"/>
    <mergeCell ref="E10:G11"/>
    <mergeCell ref="C10:C11"/>
    <mergeCell ref="D10:D11"/>
    <mergeCell ref="K10:K11"/>
    <mergeCell ref="E27:G27"/>
    <mergeCell ref="E33:G33"/>
    <mergeCell ref="E34:G34"/>
    <mergeCell ref="E35:G35"/>
    <mergeCell ref="E36:G36"/>
    <mergeCell ref="E28:G28"/>
    <mergeCell ref="E29:G29"/>
    <mergeCell ref="E40:G40"/>
    <mergeCell ref="E13:G13"/>
    <mergeCell ref="E14:G14"/>
    <mergeCell ref="E15:G15"/>
    <mergeCell ref="E16:G16"/>
    <mergeCell ref="E17:G17"/>
    <mergeCell ref="E37:G37"/>
    <mergeCell ref="E18:G18"/>
    <mergeCell ref="E19:G19"/>
    <mergeCell ref="E20:G20"/>
    <mergeCell ref="E21:G21"/>
    <mergeCell ref="E22:G22"/>
    <mergeCell ref="E23:G23"/>
    <mergeCell ref="E24:G24"/>
    <mergeCell ref="E25:G25"/>
    <mergeCell ref="E26:G26"/>
    <mergeCell ref="B5:C5"/>
    <mergeCell ref="B4:C4"/>
    <mergeCell ref="B3:C3"/>
    <mergeCell ref="D5:E5"/>
    <mergeCell ref="D4:E4"/>
    <mergeCell ref="D3:E3"/>
  </mergeCells>
  <phoneticPr fontId="4"/>
  <conditionalFormatting sqref="D12:D40">
    <cfRule type="expression" dxfId="13" priority="3">
      <formula>AND($D$7&lt;&gt;"",$D12&lt;&gt;"",($D12-$D$7)&lt;0)</formula>
    </cfRule>
  </conditionalFormatting>
  <conditionalFormatting sqref="J12:J40">
    <cfRule type="expression" dxfId="12" priority="1">
      <formula>AND($D$7&lt;&gt;"",$J12&lt;&gt;"",($J12-$D$7)&lt;0)</formula>
    </cfRule>
  </conditionalFormatting>
  <conditionalFormatting sqref="B12:M40">
    <cfRule type="expression" dxfId="11" priority="4">
      <formula>B12&lt;&gt;""</formula>
    </cfRule>
  </conditionalFormatting>
  <dataValidations count="3">
    <dataValidation type="date" operator="greaterThanOrEqual" allowBlank="1" showInputMessage="1" showErrorMessage="1" error="日付を入力して下さい。_x000a_&quot;2023/1/1&quot;の様にご入力下さい。" sqref="D12:D40 J12:J40">
      <formula1>1</formula1>
    </dataValidation>
    <dataValidation type="whole" operator="greaterThanOrEqual" allowBlank="1" showInputMessage="1" showErrorMessage="1" error="小数点以下の数値が出ない様に入力して下さい。" sqref="K12:L40">
      <formula1>0</formula1>
    </dataValidation>
    <dataValidation type="list" allowBlank="1" showInputMessage="1" showErrorMessage="1" sqref="B12:B40">
      <formula1>"新規,変更,報告済"</formula1>
    </dataValidation>
  </dataValidations>
  <pageMargins left="0.31496062992125984" right="0.31496062992125984" top="0.55118110236220474" bottom="0.55118110236220474" header="0.31496062992125984" footer="0.31496062992125984"/>
  <pageSetup paperSize="9" scale="59" orientation="portrait" r:id="rId1"/>
  <headerFooter>
    <oddHeader>&amp;F</oddHeader>
  </headerFooter>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N60"/>
  <sheetViews>
    <sheetView view="pageBreakPreview" zoomScale="85" zoomScaleNormal="85" zoomScaleSheetLayoutView="85" workbookViewId="0">
      <selection activeCell="B22" sqref="B22"/>
    </sheetView>
  </sheetViews>
  <sheetFormatPr defaultColWidth="9" defaultRowHeight="15" customHeight="1"/>
  <cols>
    <col min="1" max="1" width="3.75" style="1" bestFit="1" customWidth="1"/>
    <col min="2" max="2" width="29.625" style="1" customWidth="1"/>
    <col min="3" max="9" width="20.625" style="1" customWidth="1"/>
    <col min="10" max="10" width="25.5" style="1" customWidth="1"/>
    <col min="11" max="11" width="18.125" style="1" customWidth="1"/>
    <col min="12" max="12" width="10.5" style="165" customWidth="1"/>
    <col min="13" max="13" width="25.5" style="165" customWidth="1"/>
    <col min="14" max="14" width="2.125" style="1" customWidth="1"/>
    <col min="15" max="16" width="21" style="1" bestFit="1" customWidth="1"/>
    <col min="17" max="18" width="16.625" style="1" customWidth="1"/>
    <col min="19" max="19" width="10.625" style="1" customWidth="1"/>
    <col min="20" max="16384" width="9" style="1"/>
  </cols>
  <sheetData>
    <row r="1" spans="1:14" ht="23.25" customHeight="1">
      <c r="B1" s="215" t="s">
        <v>1019</v>
      </c>
      <c r="C1" s="33"/>
      <c r="M1" s="166"/>
    </row>
    <row r="2" spans="1:14" ht="18" customHeight="1">
      <c r="B2" s="13"/>
      <c r="C2" s="34"/>
      <c r="D2" s="33"/>
      <c r="E2" s="33"/>
    </row>
    <row r="3" spans="1:14" ht="18" customHeight="1">
      <c r="B3" s="355" t="s">
        <v>18</v>
      </c>
      <c r="C3" s="355"/>
      <c r="D3" s="434" t="str">
        <f>IF(様式⑫!D3="","",様式⑫!D3)</f>
        <v/>
      </c>
      <c r="E3" s="435"/>
      <c r="F3" s="167"/>
    </row>
    <row r="4" spans="1:14" ht="18" customHeight="1">
      <c r="B4" s="355" t="s">
        <v>17</v>
      </c>
      <c r="C4" s="355"/>
      <c r="D4" s="434" t="str">
        <f>IF(様式⑫!D4="","",様式⑫!D4)</f>
        <v/>
      </c>
      <c r="E4" s="435"/>
      <c r="F4" s="167"/>
    </row>
    <row r="5" spans="1:14" ht="18" customHeight="1">
      <c r="B5" s="355" t="s">
        <v>179</v>
      </c>
      <c r="C5" s="355"/>
      <c r="D5" s="434" t="str">
        <f>IF(様式⑫!D5="","",様式⑫!D5)</f>
        <v/>
      </c>
      <c r="E5" s="435"/>
      <c r="F5" s="167"/>
    </row>
    <row r="6" spans="1:14" ht="18" customHeight="1">
      <c r="B6" s="355" t="s">
        <v>181</v>
      </c>
      <c r="C6" s="355"/>
      <c r="D6" s="434" t="str">
        <f>IF(様式⑫!D6="","",様式⑫!D6)</f>
        <v/>
      </c>
      <c r="E6" s="435"/>
      <c r="F6" s="167"/>
    </row>
    <row r="7" spans="1:14" ht="18" customHeight="1">
      <c r="B7" s="355" t="s">
        <v>753</v>
      </c>
      <c r="C7" s="355"/>
      <c r="D7" s="436" t="str">
        <f>IF(様式⑫!D7="","",様式⑫!D7)</f>
        <v/>
      </c>
      <c r="E7" s="437"/>
      <c r="F7" s="167"/>
    </row>
    <row r="8" spans="1:14" ht="15" customHeight="1">
      <c r="B8" s="33"/>
      <c r="C8" s="33"/>
    </row>
    <row r="9" spans="1:14" ht="18" customHeight="1">
      <c r="B9" s="13" t="s">
        <v>707</v>
      </c>
      <c r="C9" s="33"/>
    </row>
    <row r="10" spans="1:14" ht="12.75" customHeight="1">
      <c r="B10" s="168"/>
    </row>
    <row r="11" spans="1:14" ht="18" customHeight="1">
      <c r="B11" s="169" t="s">
        <v>675</v>
      </c>
      <c r="F11" s="21"/>
      <c r="G11" s="170"/>
      <c r="H11" s="170"/>
      <c r="I11" s="170"/>
      <c r="J11" s="170"/>
      <c r="K11" s="170"/>
      <c r="L11" s="171"/>
      <c r="M11" s="171"/>
      <c r="N11" s="21"/>
    </row>
    <row r="12" spans="1:14" s="33" customFormat="1" ht="33" customHeight="1">
      <c r="A12" s="213"/>
      <c r="B12" s="438" t="s">
        <v>676</v>
      </c>
      <c r="C12" s="439"/>
      <c r="D12" s="439"/>
      <c r="E12" s="440"/>
      <c r="F12" s="433" t="s">
        <v>677</v>
      </c>
      <c r="G12" s="433"/>
      <c r="H12" s="441" t="s">
        <v>678</v>
      </c>
      <c r="I12" s="442" t="s">
        <v>679</v>
      </c>
      <c r="J12" s="172" t="s">
        <v>680</v>
      </c>
      <c r="K12" s="443" t="s">
        <v>681</v>
      </c>
      <c r="L12" s="444"/>
      <c r="M12" s="445" t="s">
        <v>682</v>
      </c>
    </row>
    <row r="13" spans="1:14" s="33" customFormat="1" ht="18" customHeight="1">
      <c r="A13" s="213"/>
      <c r="B13" s="172" t="s">
        <v>683</v>
      </c>
      <c r="C13" s="172" t="s">
        <v>684</v>
      </c>
      <c r="D13" s="172" t="s">
        <v>168</v>
      </c>
      <c r="E13" s="172" t="s">
        <v>169</v>
      </c>
      <c r="F13" s="172" t="s">
        <v>3</v>
      </c>
      <c r="G13" s="172" t="s">
        <v>2</v>
      </c>
      <c r="H13" s="441"/>
      <c r="I13" s="442"/>
      <c r="J13" s="162" t="s">
        <v>685</v>
      </c>
      <c r="K13" s="173"/>
      <c r="L13" s="173" t="s">
        <v>4</v>
      </c>
      <c r="M13" s="446"/>
    </row>
    <row r="14" spans="1:14" s="33" customFormat="1" ht="15.95" customHeight="1">
      <c r="A14" s="213">
        <v>1</v>
      </c>
      <c r="B14" s="163"/>
      <c r="C14" s="163"/>
      <c r="D14" s="163"/>
      <c r="E14" s="163"/>
      <c r="F14" s="164"/>
      <c r="G14" s="164"/>
      <c r="H14" s="137"/>
      <c r="I14" s="137"/>
      <c r="J14" s="160"/>
      <c r="K14" s="163"/>
      <c r="L14" s="163"/>
      <c r="M14" s="174">
        <f>ROUNDDOWN(IF(I14="",J14,J14*I14),0)</f>
        <v>0</v>
      </c>
    </row>
    <row r="15" spans="1:14" s="33" customFormat="1" ht="15.95" customHeight="1">
      <c r="A15" s="213">
        <v>2</v>
      </c>
      <c r="B15" s="163"/>
      <c r="C15" s="163"/>
      <c r="D15" s="163"/>
      <c r="E15" s="163"/>
      <c r="F15" s="164"/>
      <c r="G15" s="164"/>
      <c r="H15" s="137"/>
      <c r="I15" s="137"/>
      <c r="J15" s="160"/>
      <c r="K15" s="163"/>
      <c r="L15" s="163"/>
      <c r="M15" s="174">
        <f t="shared" ref="M15:M16" si="0">ROUNDDOWN(IF(I15="",J15,J15*I15),0)</f>
        <v>0</v>
      </c>
    </row>
    <row r="16" spans="1:14" s="33" customFormat="1" ht="15.95" customHeight="1">
      <c r="A16" s="213">
        <v>3</v>
      </c>
      <c r="B16" s="163"/>
      <c r="C16" s="163"/>
      <c r="D16" s="163"/>
      <c r="E16" s="163"/>
      <c r="F16" s="164"/>
      <c r="G16" s="164"/>
      <c r="H16" s="137"/>
      <c r="I16" s="137"/>
      <c r="J16" s="160"/>
      <c r="K16" s="163"/>
      <c r="L16" s="163"/>
      <c r="M16" s="174">
        <f t="shared" si="0"/>
        <v>0</v>
      </c>
    </row>
    <row r="17" spans="1:13" s="33" customFormat="1" ht="15.95" customHeight="1">
      <c r="A17" s="24"/>
      <c r="B17" s="175"/>
      <c r="C17" s="175"/>
      <c r="D17" s="175"/>
      <c r="E17" s="175"/>
      <c r="F17" s="175"/>
      <c r="G17" s="175"/>
      <c r="H17" s="175"/>
      <c r="I17" s="175"/>
      <c r="J17" s="176"/>
      <c r="K17" s="175"/>
      <c r="L17" s="177" t="s">
        <v>19</v>
      </c>
      <c r="M17" s="174">
        <f>SUM(M14:M16)</f>
        <v>0</v>
      </c>
    </row>
    <row r="18" spans="1:13" s="33" customFormat="1" ht="15.95" customHeight="1">
      <c r="A18" s="24"/>
      <c r="B18" s="178"/>
      <c r="C18" s="178"/>
      <c r="D18" s="178"/>
      <c r="E18" s="178"/>
      <c r="F18" s="178"/>
      <c r="G18" s="178"/>
      <c r="H18" s="178"/>
      <c r="I18" s="178"/>
      <c r="J18" s="179"/>
      <c r="K18" s="447" t="s">
        <v>686</v>
      </c>
      <c r="L18" s="448"/>
      <c r="M18" s="174">
        <f>M17+様式⑮!M17</f>
        <v>0</v>
      </c>
    </row>
    <row r="19" spans="1:13" s="33" customFormat="1" ht="18" customHeight="1">
      <c r="B19" s="13" t="s">
        <v>687</v>
      </c>
      <c r="F19" s="24"/>
      <c r="G19" s="24"/>
      <c r="H19" s="24"/>
      <c r="I19" s="24"/>
      <c r="J19" s="24"/>
      <c r="K19" s="180"/>
      <c r="L19" s="24"/>
      <c r="M19" s="24"/>
    </row>
    <row r="20" spans="1:13" s="33" customFormat="1" ht="31.5" customHeight="1">
      <c r="A20" s="213"/>
      <c r="B20" s="438" t="s">
        <v>676</v>
      </c>
      <c r="C20" s="439"/>
      <c r="D20" s="439"/>
      <c r="E20" s="440"/>
      <c r="F20" s="449" t="s">
        <v>677</v>
      </c>
      <c r="G20" s="450"/>
      <c r="H20" s="451" t="s">
        <v>678</v>
      </c>
      <c r="I20" s="453" t="s">
        <v>679</v>
      </c>
      <c r="J20" s="181" t="s">
        <v>680</v>
      </c>
      <c r="K20" s="443" t="s">
        <v>681</v>
      </c>
      <c r="L20" s="444"/>
      <c r="M20" s="445" t="s">
        <v>682</v>
      </c>
    </row>
    <row r="21" spans="1:13" s="33" customFormat="1" ht="18" customHeight="1">
      <c r="A21" s="213"/>
      <c r="B21" s="172" t="s">
        <v>683</v>
      </c>
      <c r="C21" s="172" t="s">
        <v>684</v>
      </c>
      <c r="D21" s="172" t="s">
        <v>168</v>
      </c>
      <c r="E21" s="172" t="s">
        <v>169</v>
      </c>
      <c r="F21" s="172" t="s">
        <v>3</v>
      </c>
      <c r="G21" s="172" t="s">
        <v>2</v>
      </c>
      <c r="H21" s="452"/>
      <c r="I21" s="454"/>
      <c r="J21" s="182" t="s">
        <v>685</v>
      </c>
      <c r="K21" s="173"/>
      <c r="L21" s="173" t="s">
        <v>4</v>
      </c>
      <c r="M21" s="446"/>
    </row>
    <row r="22" spans="1:13" s="33" customFormat="1" ht="15.95" customHeight="1">
      <c r="A22" s="213">
        <v>1</v>
      </c>
      <c r="B22" s="163"/>
      <c r="C22" s="163"/>
      <c r="D22" s="163"/>
      <c r="E22" s="163"/>
      <c r="F22" s="164"/>
      <c r="G22" s="164"/>
      <c r="H22" s="163"/>
      <c r="I22" s="137"/>
      <c r="J22" s="160"/>
      <c r="K22" s="163"/>
      <c r="L22" s="163"/>
      <c r="M22" s="183">
        <f t="shared" ref="M22:M36" si="1">ROUNDDOWN(IF(I22="",J22,J22*I22),0)</f>
        <v>0</v>
      </c>
    </row>
    <row r="23" spans="1:13" s="33" customFormat="1" ht="15.95" customHeight="1">
      <c r="A23" s="213">
        <v>2</v>
      </c>
      <c r="B23" s="163"/>
      <c r="C23" s="163"/>
      <c r="D23" s="163"/>
      <c r="E23" s="163"/>
      <c r="F23" s="164"/>
      <c r="G23" s="164"/>
      <c r="H23" s="163"/>
      <c r="I23" s="137"/>
      <c r="J23" s="160"/>
      <c r="K23" s="163"/>
      <c r="L23" s="163"/>
      <c r="M23" s="183">
        <f t="shared" si="1"/>
        <v>0</v>
      </c>
    </row>
    <row r="24" spans="1:13" s="33" customFormat="1" ht="15.95" customHeight="1">
      <c r="A24" s="213">
        <v>3</v>
      </c>
      <c r="B24" s="163"/>
      <c r="C24" s="163"/>
      <c r="D24" s="163"/>
      <c r="E24" s="163"/>
      <c r="F24" s="164"/>
      <c r="G24" s="164"/>
      <c r="H24" s="163"/>
      <c r="I24" s="137"/>
      <c r="J24" s="160"/>
      <c r="K24" s="163"/>
      <c r="L24" s="163"/>
      <c r="M24" s="184">
        <f t="shared" si="1"/>
        <v>0</v>
      </c>
    </row>
    <row r="25" spans="1:13" s="33" customFormat="1" ht="15.95" customHeight="1">
      <c r="A25" s="213">
        <v>4</v>
      </c>
      <c r="B25" s="163"/>
      <c r="C25" s="163"/>
      <c r="D25" s="163"/>
      <c r="E25" s="163"/>
      <c r="F25" s="164"/>
      <c r="G25" s="164"/>
      <c r="H25" s="163"/>
      <c r="I25" s="137"/>
      <c r="J25" s="160"/>
      <c r="K25" s="163"/>
      <c r="L25" s="163"/>
      <c r="M25" s="184">
        <f t="shared" si="1"/>
        <v>0</v>
      </c>
    </row>
    <row r="26" spans="1:13" s="33" customFormat="1" ht="15.95" customHeight="1">
      <c r="A26" s="213">
        <v>5</v>
      </c>
      <c r="B26" s="163"/>
      <c r="C26" s="163"/>
      <c r="D26" s="163"/>
      <c r="E26" s="163"/>
      <c r="F26" s="164"/>
      <c r="G26" s="164"/>
      <c r="H26" s="163"/>
      <c r="I26" s="137"/>
      <c r="J26" s="160"/>
      <c r="K26" s="163"/>
      <c r="L26" s="163"/>
      <c r="M26" s="184">
        <f t="shared" si="1"/>
        <v>0</v>
      </c>
    </row>
    <row r="27" spans="1:13" s="33" customFormat="1" ht="15.95" customHeight="1">
      <c r="A27" s="213">
        <v>6</v>
      </c>
      <c r="B27" s="163"/>
      <c r="C27" s="163"/>
      <c r="D27" s="163"/>
      <c r="E27" s="163"/>
      <c r="F27" s="164"/>
      <c r="G27" s="164"/>
      <c r="H27" s="163"/>
      <c r="I27" s="137"/>
      <c r="J27" s="160"/>
      <c r="K27" s="163"/>
      <c r="L27" s="163"/>
      <c r="M27" s="184">
        <f t="shared" si="1"/>
        <v>0</v>
      </c>
    </row>
    <row r="28" spans="1:13" s="33" customFormat="1" ht="15.95" customHeight="1">
      <c r="A28" s="213">
        <v>7</v>
      </c>
      <c r="B28" s="163"/>
      <c r="C28" s="163"/>
      <c r="D28" s="163"/>
      <c r="E28" s="163"/>
      <c r="F28" s="164"/>
      <c r="G28" s="164"/>
      <c r="H28" s="163"/>
      <c r="I28" s="137"/>
      <c r="J28" s="160"/>
      <c r="K28" s="163"/>
      <c r="L28" s="163"/>
      <c r="M28" s="184">
        <f t="shared" si="1"/>
        <v>0</v>
      </c>
    </row>
    <row r="29" spans="1:13" s="33" customFormat="1" ht="15.95" customHeight="1">
      <c r="A29" s="213">
        <v>8</v>
      </c>
      <c r="B29" s="163"/>
      <c r="C29" s="163"/>
      <c r="D29" s="163"/>
      <c r="E29" s="163"/>
      <c r="F29" s="164"/>
      <c r="G29" s="164"/>
      <c r="H29" s="163"/>
      <c r="I29" s="137"/>
      <c r="J29" s="160"/>
      <c r="K29" s="163"/>
      <c r="L29" s="163"/>
      <c r="M29" s="184">
        <f t="shared" si="1"/>
        <v>0</v>
      </c>
    </row>
    <row r="30" spans="1:13" s="33" customFormat="1" ht="15.95" customHeight="1">
      <c r="A30" s="213">
        <v>9</v>
      </c>
      <c r="B30" s="163"/>
      <c r="C30" s="163"/>
      <c r="D30" s="163"/>
      <c r="E30" s="163"/>
      <c r="F30" s="164"/>
      <c r="G30" s="164"/>
      <c r="H30" s="163"/>
      <c r="I30" s="137"/>
      <c r="J30" s="160"/>
      <c r="K30" s="163"/>
      <c r="L30" s="163"/>
      <c r="M30" s="184">
        <f t="shared" si="1"/>
        <v>0</v>
      </c>
    </row>
    <row r="31" spans="1:13" s="33" customFormat="1" ht="15.95" customHeight="1">
      <c r="A31" s="213">
        <v>10</v>
      </c>
      <c r="B31" s="163"/>
      <c r="C31" s="163"/>
      <c r="D31" s="163"/>
      <c r="E31" s="163"/>
      <c r="F31" s="164"/>
      <c r="G31" s="164"/>
      <c r="H31" s="163"/>
      <c r="I31" s="137"/>
      <c r="J31" s="160"/>
      <c r="K31" s="163"/>
      <c r="L31" s="163"/>
      <c r="M31" s="184">
        <f t="shared" si="1"/>
        <v>0</v>
      </c>
    </row>
    <row r="32" spans="1:13" s="33" customFormat="1" ht="15.95" customHeight="1">
      <c r="A32" s="213">
        <v>11</v>
      </c>
      <c r="B32" s="163"/>
      <c r="C32" s="163"/>
      <c r="D32" s="163"/>
      <c r="E32" s="163"/>
      <c r="F32" s="164"/>
      <c r="G32" s="164"/>
      <c r="H32" s="163"/>
      <c r="I32" s="137"/>
      <c r="J32" s="160"/>
      <c r="K32" s="163"/>
      <c r="L32" s="163"/>
      <c r="M32" s="184">
        <f t="shared" si="1"/>
        <v>0</v>
      </c>
    </row>
    <row r="33" spans="1:13" s="33" customFormat="1" ht="15.95" customHeight="1">
      <c r="A33" s="213">
        <v>12</v>
      </c>
      <c r="B33" s="163"/>
      <c r="C33" s="163"/>
      <c r="D33" s="163"/>
      <c r="E33" s="163"/>
      <c r="F33" s="164"/>
      <c r="G33" s="164"/>
      <c r="H33" s="163"/>
      <c r="I33" s="137"/>
      <c r="J33" s="160"/>
      <c r="K33" s="163"/>
      <c r="L33" s="163"/>
      <c r="M33" s="184">
        <f t="shared" si="1"/>
        <v>0</v>
      </c>
    </row>
    <row r="34" spans="1:13" s="33" customFormat="1" ht="15.95" customHeight="1">
      <c r="A34" s="213">
        <v>13</v>
      </c>
      <c r="B34" s="163"/>
      <c r="C34" s="163"/>
      <c r="D34" s="163"/>
      <c r="E34" s="163"/>
      <c r="F34" s="164"/>
      <c r="G34" s="164"/>
      <c r="H34" s="163"/>
      <c r="I34" s="137"/>
      <c r="J34" s="160"/>
      <c r="K34" s="163"/>
      <c r="L34" s="163"/>
      <c r="M34" s="184">
        <f t="shared" si="1"/>
        <v>0</v>
      </c>
    </row>
    <row r="35" spans="1:13" s="33" customFormat="1" ht="15.95" customHeight="1">
      <c r="A35" s="213">
        <v>14</v>
      </c>
      <c r="B35" s="163"/>
      <c r="C35" s="163"/>
      <c r="D35" s="163"/>
      <c r="E35" s="163"/>
      <c r="F35" s="164"/>
      <c r="G35" s="164"/>
      <c r="H35" s="163"/>
      <c r="I35" s="137"/>
      <c r="J35" s="160"/>
      <c r="K35" s="163"/>
      <c r="L35" s="163"/>
      <c r="M35" s="184">
        <f t="shared" si="1"/>
        <v>0</v>
      </c>
    </row>
    <row r="36" spans="1:13" s="33" customFormat="1" ht="15.95" customHeight="1">
      <c r="A36" s="213">
        <v>15</v>
      </c>
      <c r="B36" s="163"/>
      <c r="C36" s="163"/>
      <c r="D36" s="163"/>
      <c r="E36" s="163"/>
      <c r="F36" s="164"/>
      <c r="G36" s="164"/>
      <c r="H36" s="163"/>
      <c r="I36" s="137"/>
      <c r="J36" s="160"/>
      <c r="K36" s="163"/>
      <c r="L36" s="163"/>
      <c r="M36" s="184">
        <f t="shared" si="1"/>
        <v>0</v>
      </c>
    </row>
    <row r="37" spans="1:13" s="33" customFormat="1" ht="15.95" customHeight="1">
      <c r="A37" s="24"/>
      <c r="B37" s="178"/>
      <c r="C37" s="178"/>
      <c r="D37" s="178"/>
      <c r="E37" s="178"/>
      <c r="F37" s="178"/>
      <c r="G37" s="178"/>
      <c r="H37" s="178"/>
      <c r="I37" s="178"/>
      <c r="J37" s="178"/>
      <c r="K37" s="175"/>
      <c r="L37" s="177" t="s">
        <v>19</v>
      </c>
      <c r="M37" s="184">
        <f>SUM(M22:M36)</f>
        <v>0</v>
      </c>
    </row>
    <row r="38" spans="1:13" s="33" customFormat="1" ht="15.95" customHeight="1">
      <c r="A38" s="24"/>
      <c r="B38" s="178"/>
      <c r="C38" s="178"/>
      <c r="D38" s="178"/>
      <c r="E38" s="178"/>
      <c r="F38" s="178"/>
      <c r="G38" s="178"/>
      <c r="H38" s="178"/>
      <c r="I38" s="178"/>
      <c r="J38" s="178"/>
      <c r="K38" s="447" t="s">
        <v>686</v>
      </c>
      <c r="L38" s="448"/>
      <c r="M38" s="184">
        <f>M37+様式⑮!M36</f>
        <v>0</v>
      </c>
    </row>
    <row r="39" spans="1:13" s="33" customFormat="1" ht="18" customHeight="1">
      <c r="A39" s="24"/>
      <c r="B39" s="185" t="s">
        <v>688</v>
      </c>
      <c r="C39" s="24"/>
      <c r="D39" s="24"/>
      <c r="E39" s="24"/>
      <c r="F39" s="24"/>
      <c r="G39" s="24"/>
      <c r="H39" s="24"/>
      <c r="I39" s="24"/>
      <c r="J39" s="24"/>
      <c r="K39" s="24"/>
      <c r="L39" s="24"/>
      <c r="M39" s="24"/>
    </row>
    <row r="40" spans="1:13" s="33" customFormat="1" ht="31.5" customHeight="1">
      <c r="A40" s="355"/>
      <c r="B40" s="438" t="s">
        <v>676</v>
      </c>
      <c r="C40" s="439"/>
      <c r="D40" s="439"/>
      <c r="E40" s="440"/>
      <c r="F40" s="449" t="s">
        <v>677</v>
      </c>
      <c r="G40" s="450"/>
      <c r="H40" s="451" t="s">
        <v>678</v>
      </c>
      <c r="I40" s="453" t="s">
        <v>679</v>
      </c>
      <c r="J40" s="172" t="s">
        <v>689</v>
      </c>
      <c r="K40" s="443" t="s">
        <v>690</v>
      </c>
      <c r="L40" s="444"/>
      <c r="M40" s="445" t="s">
        <v>682</v>
      </c>
    </row>
    <row r="41" spans="1:13" s="33" customFormat="1" ht="18" customHeight="1">
      <c r="A41" s="355"/>
      <c r="B41" s="172" t="s">
        <v>683</v>
      </c>
      <c r="C41" s="172" t="s">
        <v>684</v>
      </c>
      <c r="D41" s="172" t="s">
        <v>168</v>
      </c>
      <c r="E41" s="172" t="s">
        <v>169</v>
      </c>
      <c r="F41" s="172" t="s">
        <v>3</v>
      </c>
      <c r="G41" s="172" t="s">
        <v>2</v>
      </c>
      <c r="H41" s="452"/>
      <c r="I41" s="454"/>
      <c r="J41" s="162" t="s">
        <v>685</v>
      </c>
      <c r="K41" s="173"/>
      <c r="L41" s="173" t="s">
        <v>4</v>
      </c>
      <c r="M41" s="446"/>
    </row>
    <row r="42" spans="1:13" s="33" customFormat="1" ht="15.95" customHeight="1">
      <c r="A42" s="213">
        <v>1</v>
      </c>
      <c r="B42" s="163"/>
      <c r="C42" s="163"/>
      <c r="D42" s="163"/>
      <c r="E42" s="163"/>
      <c r="F42" s="164"/>
      <c r="G42" s="164"/>
      <c r="H42" s="163"/>
      <c r="I42" s="137"/>
      <c r="J42" s="160"/>
      <c r="K42" s="163"/>
      <c r="L42" s="163"/>
      <c r="M42" s="183">
        <f t="shared" ref="M42:M56" si="2">ROUNDDOWN(IF(I42="",J42,J42*I42),0)</f>
        <v>0</v>
      </c>
    </row>
    <row r="43" spans="1:13" s="33" customFormat="1" ht="15.95" customHeight="1">
      <c r="A43" s="213">
        <v>2</v>
      </c>
      <c r="B43" s="163"/>
      <c r="C43" s="163"/>
      <c r="D43" s="163"/>
      <c r="E43" s="163"/>
      <c r="F43" s="164"/>
      <c r="G43" s="164"/>
      <c r="H43" s="163"/>
      <c r="I43" s="137"/>
      <c r="J43" s="160"/>
      <c r="K43" s="163"/>
      <c r="L43" s="163"/>
      <c r="M43" s="184">
        <f t="shared" si="2"/>
        <v>0</v>
      </c>
    </row>
    <row r="44" spans="1:13" s="33" customFormat="1" ht="15.95" customHeight="1">
      <c r="A44" s="213">
        <v>3</v>
      </c>
      <c r="B44" s="163"/>
      <c r="C44" s="163"/>
      <c r="D44" s="163"/>
      <c r="E44" s="163"/>
      <c r="F44" s="164"/>
      <c r="G44" s="164"/>
      <c r="H44" s="163"/>
      <c r="I44" s="137"/>
      <c r="J44" s="160"/>
      <c r="K44" s="163"/>
      <c r="L44" s="163"/>
      <c r="M44" s="184">
        <f t="shared" si="2"/>
        <v>0</v>
      </c>
    </row>
    <row r="45" spans="1:13" s="33" customFormat="1" ht="15.95" customHeight="1">
      <c r="A45" s="213">
        <v>4</v>
      </c>
      <c r="B45" s="163"/>
      <c r="C45" s="163"/>
      <c r="D45" s="163"/>
      <c r="E45" s="163"/>
      <c r="F45" s="164"/>
      <c r="G45" s="164"/>
      <c r="H45" s="163"/>
      <c r="I45" s="137"/>
      <c r="J45" s="160"/>
      <c r="K45" s="163"/>
      <c r="L45" s="163"/>
      <c r="M45" s="184">
        <f t="shared" si="2"/>
        <v>0</v>
      </c>
    </row>
    <row r="46" spans="1:13" s="33" customFormat="1" ht="15.95" customHeight="1">
      <c r="A46" s="213">
        <v>5</v>
      </c>
      <c r="B46" s="163"/>
      <c r="C46" s="163"/>
      <c r="D46" s="163"/>
      <c r="E46" s="163"/>
      <c r="F46" s="164"/>
      <c r="G46" s="164"/>
      <c r="H46" s="163"/>
      <c r="I46" s="137"/>
      <c r="J46" s="160"/>
      <c r="K46" s="163"/>
      <c r="L46" s="163"/>
      <c r="M46" s="184">
        <f t="shared" si="2"/>
        <v>0</v>
      </c>
    </row>
    <row r="47" spans="1:13" s="33" customFormat="1" ht="15.95" customHeight="1">
      <c r="A47" s="213">
        <v>6</v>
      </c>
      <c r="B47" s="163"/>
      <c r="C47" s="163"/>
      <c r="D47" s="163"/>
      <c r="E47" s="163"/>
      <c r="F47" s="164"/>
      <c r="G47" s="164"/>
      <c r="H47" s="163"/>
      <c r="I47" s="137"/>
      <c r="J47" s="160"/>
      <c r="K47" s="163"/>
      <c r="L47" s="163"/>
      <c r="M47" s="184">
        <f t="shared" si="2"/>
        <v>0</v>
      </c>
    </row>
    <row r="48" spans="1:13" s="33" customFormat="1" ht="15.95" customHeight="1">
      <c r="A48" s="213">
        <v>7</v>
      </c>
      <c r="B48" s="163"/>
      <c r="C48" s="163"/>
      <c r="D48" s="163"/>
      <c r="E48" s="163"/>
      <c r="F48" s="164"/>
      <c r="G48" s="164"/>
      <c r="H48" s="163"/>
      <c r="I48" s="137"/>
      <c r="J48" s="160"/>
      <c r="K48" s="163"/>
      <c r="L48" s="163"/>
      <c r="M48" s="184">
        <f t="shared" si="2"/>
        <v>0</v>
      </c>
    </row>
    <row r="49" spans="1:13" s="33" customFormat="1" ht="15.95" customHeight="1">
      <c r="A49" s="213">
        <v>8</v>
      </c>
      <c r="B49" s="163"/>
      <c r="C49" s="163"/>
      <c r="D49" s="163"/>
      <c r="E49" s="163"/>
      <c r="F49" s="164"/>
      <c r="G49" s="164"/>
      <c r="H49" s="163"/>
      <c r="I49" s="137"/>
      <c r="J49" s="160"/>
      <c r="K49" s="163"/>
      <c r="L49" s="163"/>
      <c r="M49" s="184">
        <f t="shared" si="2"/>
        <v>0</v>
      </c>
    </row>
    <row r="50" spans="1:13" s="33" customFormat="1" ht="15.95" customHeight="1">
      <c r="A50" s="213">
        <v>9</v>
      </c>
      <c r="B50" s="163"/>
      <c r="C50" s="163"/>
      <c r="D50" s="163"/>
      <c r="E50" s="163"/>
      <c r="F50" s="164"/>
      <c r="G50" s="164"/>
      <c r="H50" s="163"/>
      <c r="I50" s="137"/>
      <c r="J50" s="160"/>
      <c r="K50" s="163"/>
      <c r="L50" s="163"/>
      <c r="M50" s="184">
        <f t="shared" si="2"/>
        <v>0</v>
      </c>
    </row>
    <row r="51" spans="1:13" s="33" customFormat="1" ht="15.95" customHeight="1">
      <c r="A51" s="213">
        <v>10</v>
      </c>
      <c r="B51" s="163"/>
      <c r="C51" s="163"/>
      <c r="D51" s="163"/>
      <c r="E51" s="163"/>
      <c r="F51" s="164"/>
      <c r="G51" s="164"/>
      <c r="H51" s="163"/>
      <c r="I51" s="137"/>
      <c r="J51" s="160"/>
      <c r="K51" s="163"/>
      <c r="L51" s="163"/>
      <c r="M51" s="184">
        <f t="shared" si="2"/>
        <v>0</v>
      </c>
    </row>
    <row r="52" spans="1:13" s="33" customFormat="1" ht="15.95" customHeight="1">
      <c r="A52" s="213">
        <v>11</v>
      </c>
      <c r="B52" s="163"/>
      <c r="C52" s="163"/>
      <c r="D52" s="163"/>
      <c r="E52" s="163"/>
      <c r="F52" s="164"/>
      <c r="G52" s="164"/>
      <c r="H52" s="163"/>
      <c r="I52" s="137"/>
      <c r="J52" s="160"/>
      <c r="K52" s="163"/>
      <c r="L52" s="163"/>
      <c r="M52" s="184">
        <f t="shared" si="2"/>
        <v>0</v>
      </c>
    </row>
    <row r="53" spans="1:13" s="33" customFormat="1" ht="15.95" customHeight="1">
      <c r="A53" s="213">
        <v>12</v>
      </c>
      <c r="B53" s="163"/>
      <c r="C53" s="163"/>
      <c r="D53" s="163"/>
      <c r="E53" s="163"/>
      <c r="F53" s="164"/>
      <c r="G53" s="164"/>
      <c r="H53" s="163"/>
      <c r="I53" s="137"/>
      <c r="J53" s="160"/>
      <c r="K53" s="163"/>
      <c r="L53" s="163"/>
      <c r="M53" s="184">
        <f t="shared" si="2"/>
        <v>0</v>
      </c>
    </row>
    <row r="54" spans="1:13" s="33" customFormat="1" ht="15.95" customHeight="1">
      <c r="A54" s="213">
        <v>13</v>
      </c>
      <c r="B54" s="163"/>
      <c r="C54" s="163"/>
      <c r="D54" s="163"/>
      <c r="E54" s="163"/>
      <c r="F54" s="164"/>
      <c r="G54" s="164"/>
      <c r="H54" s="163"/>
      <c r="I54" s="137"/>
      <c r="J54" s="160"/>
      <c r="K54" s="163"/>
      <c r="L54" s="163"/>
      <c r="M54" s="184">
        <f t="shared" si="2"/>
        <v>0</v>
      </c>
    </row>
    <row r="55" spans="1:13" s="33" customFormat="1" ht="15.95" customHeight="1">
      <c r="A55" s="213">
        <v>14</v>
      </c>
      <c r="B55" s="163"/>
      <c r="C55" s="163"/>
      <c r="D55" s="163"/>
      <c r="E55" s="163"/>
      <c r="F55" s="164"/>
      <c r="G55" s="164"/>
      <c r="H55" s="163"/>
      <c r="I55" s="137"/>
      <c r="J55" s="160"/>
      <c r="K55" s="163"/>
      <c r="L55" s="163"/>
      <c r="M55" s="184">
        <f t="shared" si="2"/>
        <v>0</v>
      </c>
    </row>
    <row r="56" spans="1:13" s="33" customFormat="1" ht="15.95" customHeight="1">
      <c r="A56" s="213">
        <v>15</v>
      </c>
      <c r="B56" s="163"/>
      <c r="C56" s="163"/>
      <c r="D56" s="163"/>
      <c r="E56" s="163"/>
      <c r="F56" s="164"/>
      <c r="G56" s="164"/>
      <c r="H56" s="163"/>
      <c r="I56" s="137"/>
      <c r="J56" s="160"/>
      <c r="K56" s="163"/>
      <c r="L56" s="163"/>
      <c r="M56" s="184">
        <f t="shared" si="2"/>
        <v>0</v>
      </c>
    </row>
    <row r="57" spans="1:13" ht="15.95" customHeight="1">
      <c r="B57" s="186"/>
      <c r="C57" s="186"/>
      <c r="D57" s="186"/>
      <c r="E57" s="186"/>
      <c r="F57" s="186"/>
      <c r="G57" s="186"/>
      <c r="H57" s="187"/>
      <c r="I57" s="187"/>
      <c r="J57" s="187"/>
      <c r="K57" s="175"/>
      <c r="L57" s="177" t="s">
        <v>19</v>
      </c>
      <c r="M57" s="188">
        <f>SUM(M42:M56)</f>
        <v>0</v>
      </c>
    </row>
    <row r="58" spans="1:13" ht="15.95" customHeight="1">
      <c r="B58" s="186"/>
      <c r="C58" s="186"/>
      <c r="D58" s="186"/>
      <c r="E58" s="186"/>
      <c r="F58" s="186"/>
      <c r="G58" s="186"/>
      <c r="H58" s="187"/>
      <c r="I58" s="187"/>
      <c r="J58" s="187"/>
      <c r="K58" s="447" t="s">
        <v>686</v>
      </c>
      <c r="L58" s="448"/>
      <c r="M58" s="188">
        <f>M57+様式⑮!M55</f>
        <v>0</v>
      </c>
    </row>
    <row r="59" spans="1:13" ht="18" customHeight="1"/>
    <row r="60" spans="1:13" ht="18" customHeight="1"/>
  </sheetData>
  <sheetProtection password="EADB" sheet="1" selectLockedCells="1"/>
  <mergeCells count="32">
    <mergeCell ref="A40:A41"/>
    <mergeCell ref="K58:L58"/>
    <mergeCell ref="M20:M21"/>
    <mergeCell ref="K38:L38"/>
    <mergeCell ref="B40:E40"/>
    <mergeCell ref="F40:G40"/>
    <mergeCell ref="H40:H41"/>
    <mergeCell ref="I40:I41"/>
    <mergeCell ref="K40:L40"/>
    <mergeCell ref="M40:M41"/>
    <mergeCell ref="B20:E20"/>
    <mergeCell ref="F20:G20"/>
    <mergeCell ref="H20:H21"/>
    <mergeCell ref="I20:I21"/>
    <mergeCell ref="K20:L20"/>
    <mergeCell ref="H12:H13"/>
    <mergeCell ref="I12:I13"/>
    <mergeCell ref="K12:L12"/>
    <mergeCell ref="M12:M13"/>
    <mergeCell ref="K18:L18"/>
    <mergeCell ref="F12:G12"/>
    <mergeCell ref="B3:C3"/>
    <mergeCell ref="D3:E3"/>
    <mergeCell ref="B4:C4"/>
    <mergeCell ref="D4:E4"/>
    <mergeCell ref="B5:C5"/>
    <mergeCell ref="D5:E5"/>
    <mergeCell ref="B6:C6"/>
    <mergeCell ref="D6:E6"/>
    <mergeCell ref="B7:C7"/>
    <mergeCell ref="D7:E7"/>
    <mergeCell ref="B12:E12"/>
  </mergeCells>
  <phoneticPr fontId="4"/>
  <conditionalFormatting sqref="B22:L36 B42:L56 B14:L16">
    <cfRule type="expression" dxfId="10" priority="4">
      <formula>B14&lt;&gt;""</formula>
    </cfRule>
  </conditionalFormatting>
  <conditionalFormatting sqref="F14:F16 F22:F36 F42:F56">
    <cfRule type="expression" dxfId="9" priority="3">
      <formula>AND($D$7&lt;&gt;"",$F14&lt;&gt;"",($F14-$D$7)&lt;0)</formula>
    </cfRule>
  </conditionalFormatting>
  <conditionalFormatting sqref="G22:G36 G42:G56 G14:G16">
    <cfRule type="expression" dxfId="8" priority="2">
      <formula>AND($D$7&lt;&gt;"",$G14&lt;&gt;"",($G14-$D$7)&lt;0)</formula>
    </cfRule>
  </conditionalFormatting>
  <conditionalFormatting sqref="F22:G36 F42:G56 F14:G16">
    <cfRule type="expression" dxfId="7" priority="1">
      <formula>AND($F14&lt;&gt;"",$G14&lt;&gt;"",($G14-$F14)&lt;0)</formula>
    </cfRule>
  </conditionalFormatting>
  <dataValidations disablePrompts="1" count="3">
    <dataValidation type="list" allowBlank="1" showInputMessage="1" showErrorMessage="1" sqref="K14:K16 K22:K36 K42:K56">
      <formula1>"源泉徴収票,賃金台帳,税務申告書の該当部分・BIMに係る受託業務の契約書・請求書,派遣契約書・請求書"</formula1>
    </dataValidation>
    <dataValidation type="list" allowBlank="1" showInputMessage="1" showErrorMessage="1" sqref="H14:H16 H22:H36 H42:H56">
      <formula1>"〇"</formula1>
    </dataValidation>
    <dataValidation type="date" operator="greaterThanOrEqual" allowBlank="1" showInputMessage="1" showErrorMessage="1" error="日付を入力して下さい。_x000a_&quot;2023/1/1&quot;の様にご入力下さい。" sqref="F42:G56 F22:G36 F14:G16">
      <formula1>1</formula1>
    </dataValidation>
  </dataValidations>
  <pageMargins left="0.70866141732283472" right="0.70866141732283472" top="0.55118110236220474" bottom="0.55118110236220474" header="0.31496062992125984" footer="0.31496062992125984"/>
  <pageSetup paperSize="8" scale="68" orientation="landscape" r:id="rId1"/>
  <headerFooter>
    <oddHeader>&amp;F</oddHeader>
  </headerFooter>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N61"/>
  <sheetViews>
    <sheetView view="pageBreakPreview" zoomScale="85" zoomScaleNormal="100" zoomScaleSheetLayoutView="85" workbookViewId="0">
      <selection activeCell="B14" sqref="B14"/>
    </sheetView>
  </sheetViews>
  <sheetFormatPr defaultColWidth="9" defaultRowHeight="15" customHeight="1"/>
  <cols>
    <col min="1" max="1" width="3.75" style="1" bestFit="1" customWidth="1"/>
    <col min="2" max="3" width="30.625" style="1" customWidth="1"/>
    <col min="4" max="7" width="14.5" style="1" customWidth="1"/>
    <col min="8" max="8" width="12.625" style="1" customWidth="1"/>
    <col min="9" max="11" width="18.25" style="1" customWidth="1"/>
    <col min="12" max="12" width="16.625" style="1" customWidth="1"/>
    <col min="13" max="13" width="18.25" style="1" customWidth="1"/>
    <col min="14" max="14" width="2.125" style="1" customWidth="1"/>
    <col min="15" max="15" width="9" style="1"/>
    <col min="16" max="18" width="12" style="1" customWidth="1"/>
    <col min="19" max="19" width="15.25" style="1" customWidth="1"/>
    <col min="20" max="20" width="18.125" style="1" bestFit="1" customWidth="1"/>
    <col min="21" max="22" width="21" style="1" bestFit="1" customWidth="1"/>
    <col min="23" max="24" width="16.625" style="1" customWidth="1"/>
    <col min="25" max="25" width="10.625" style="1" customWidth="1"/>
    <col min="26" max="16384" width="9" style="1"/>
  </cols>
  <sheetData>
    <row r="1" spans="1:13" ht="18" customHeight="1">
      <c r="B1" s="215" t="s">
        <v>1020</v>
      </c>
      <c r="C1" s="33"/>
      <c r="D1" s="33"/>
      <c r="E1" s="33"/>
      <c r="M1" s="166"/>
    </row>
    <row r="2" spans="1:13" ht="18" customHeight="1">
      <c r="B2" s="13"/>
      <c r="C2" s="33"/>
      <c r="D2" s="33"/>
      <c r="E2" s="33"/>
    </row>
    <row r="3" spans="1:13" ht="18" customHeight="1">
      <c r="B3" s="355" t="s">
        <v>18</v>
      </c>
      <c r="C3" s="455"/>
      <c r="D3" s="456" t="str">
        <f>IF(様式⑫!D3="","",様式⑫!D3)</f>
        <v/>
      </c>
      <c r="E3" s="456"/>
    </row>
    <row r="4" spans="1:13" ht="18" customHeight="1">
      <c r="B4" s="355" t="s">
        <v>17</v>
      </c>
      <c r="C4" s="455"/>
      <c r="D4" s="456" t="str">
        <f>IF(様式⑫!D4="","",様式⑫!D4)</f>
        <v/>
      </c>
      <c r="E4" s="456"/>
    </row>
    <row r="5" spans="1:13" ht="18" customHeight="1">
      <c r="B5" s="355" t="s">
        <v>179</v>
      </c>
      <c r="C5" s="455"/>
      <c r="D5" s="456" t="str">
        <f>IF(様式⑫!D5="","",様式⑫!D5)</f>
        <v/>
      </c>
      <c r="E5" s="456"/>
    </row>
    <row r="6" spans="1:13" ht="18" customHeight="1">
      <c r="B6" s="355" t="s">
        <v>181</v>
      </c>
      <c r="C6" s="455"/>
      <c r="D6" s="456" t="str">
        <f>IF(様式⑫!D6="","",様式⑫!D6)</f>
        <v/>
      </c>
      <c r="E6" s="456"/>
    </row>
    <row r="7" spans="1:13" ht="18" customHeight="1">
      <c r="B7" s="455" t="s">
        <v>753</v>
      </c>
      <c r="C7" s="457"/>
      <c r="D7" s="436" t="str">
        <f>IF(様式⑫!D7="","",様式⑫!D7)</f>
        <v/>
      </c>
      <c r="E7" s="437"/>
    </row>
    <row r="8" spans="1:13" ht="9.75" customHeight="1">
      <c r="B8" s="33"/>
      <c r="C8" s="33"/>
      <c r="D8" s="189"/>
      <c r="E8" s="189"/>
    </row>
    <row r="9" spans="1:13" ht="18" customHeight="1">
      <c r="B9" s="13" t="s">
        <v>691</v>
      </c>
      <c r="C9" s="33"/>
      <c r="D9" s="33"/>
      <c r="E9" s="33"/>
    </row>
    <row r="10" spans="1:13" ht="8.25" customHeight="1">
      <c r="B10" s="33"/>
      <c r="C10" s="33"/>
      <c r="D10" s="33"/>
      <c r="E10" s="33"/>
    </row>
    <row r="11" spans="1:13" s="24" customFormat="1" ht="18" customHeight="1">
      <c r="B11" s="185" t="s">
        <v>692</v>
      </c>
    </row>
    <row r="12" spans="1:13" s="33" customFormat="1" ht="18" customHeight="1">
      <c r="A12" s="355"/>
      <c r="B12" s="449" t="s">
        <v>693</v>
      </c>
      <c r="C12" s="445" t="s">
        <v>694</v>
      </c>
      <c r="D12" s="438" t="s">
        <v>695</v>
      </c>
      <c r="E12" s="439"/>
      <c r="F12" s="433" t="s">
        <v>696</v>
      </c>
      <c r="G12" s="433"/>
      <c r="H12" s="459" t="s">
        <v>678</v>
      </c>
      <c r="I12" s="459" t="s">
        <v>679</v>
      </c>
      <c r="J12" s="445" t="s">
        <v>697</v>
      </c>
      <c r="K12" s="443" t="s">
        <v>698</v>
      </c>
      <c r="L12" s="444"/>
      <c r="M12" s="445" t="s">
        <v>682</v>
      </c>
    </row>
    <row r="13" spans="1:13" s="33" customFormat="1" ht="18" customHeight="1">
      <c r="A13" s="355"/>
      <c r="B13" s="458"/>
      <c r="C13" s="446"/>
      <c r="D13" s="172" t="s">
        <v>3</v>
      </c>
      <c r="E13" s="172" t="s">
        <v>2</v>
      </c>
      <c r="F13" s="172" t="s">
        <v>3</v>
      </c>
      <c r="G13" s="172" t="s">
        <v>2</v>
      </c>
      <c r="H13" s="460"/>
      <c r="I13" s="460"/>
      <c r="J13" s="446"/>
      <c r="K13" s="173"/>
      <c r="L13" s="173" t="s">
        <v>4</v>
      </c>
      <c r="M13" s="446"/>
    </row>
    <row r="14" spans="1:13" s="33" customFormat="1" ht="15.95" customHeight="1">
      <c r="A14" s="213">
        <v>1</v>
      </c>
      <c r="B14" s="190"/>
      <c r="C14" s="163"/>
      <c r="D14" s="191"/>
      <c r="E14" s="191"/>
      <c r="F14" s="191"/>
      <c r="G14" s="191"/>
      <c r="H14" s="164"/>
      <c r="I14" s="72"/>
      <c r="J14" s="149"/>
      <c r="K14" s="163"/>
      <c r="L14" s="163"/>
      <c r="M14" s="192">
        <f>ROUNDDOWN(IF(I14="",J14,J14*I14),0)</f>
        <v>0</v>
      </c>
    </row>
    <row r="15" spans="1:13" s="33" customFormat="1" ht="15.95" customHeight="1">
      <c r="A15" s="213">
        <v>2</v>
      </c>
      <c r="B15" s="190"/>
      <c r="C15" s="163"/>
      <c r="D15" s="191"/>
      <c r="E15" s="191"/>
      <c r="F15" s="191"/>
      <c r="G15" s="191"/>
      <c r="H15" s="163"/>
      <c r="I15" s="72"/>
      <c r="J15" s="149"/>
      <c r="K15" s="163"/>
      <c r="L15" s="163"/>
      <c r="M15" s="192">
        <f t="shared" ref="M15:M16" si="0">ROUNDDOWN(IF(I15="",J15,J15*I15),0)</f>
        <v>0</v>
      </c>
    </row>
    <row r="16" spans="1:13" s="33" customFormat="1" ht="15.95" customHeight="1">
      <c r="A16" s="213">
        <v>3</v>
      </c>
      <c r="B16" s="190"/>
      <c r="C16" s="163"/>
      <c r="D16" s="191"/>
      <c r="E16" s="191"/>
      <c r="F16" s="191"/>
      <c r="G16" s="191"/>
      <c r="H16" s="163"/>
      <c r="I16" s="72"/>
      <c r="J16" s="149"/>
      <c r="K16" s="163"/>
      <c r="L16" s="163"/>
      <c r="M16" s="192">
        <f t="shared" si="0"/>
        <v>0</v>
      </c>
    </row>
    <row r="17" spans="1:14" s="33" customFormat="1" ht="15.95" customHeight="1">
      <c r="A17" s="24"/>
      <c r="B17" s="175"/>
      <c r="C17" s="175"/>
      <c r="D17" s="175"/>
      <c r="E17" s="175"/>
      <c r="F17" s="175"/>
      <c r="G17" s="175"/>
      <c r="H17" s="175"/>
      <c r="I17" s="175"/>
      <c r="J17" s="175"/>
      <c r="K17" s="175"/>
      <c r="L17" s="175"/>
      <c r="M17" s="192">
        <f>SUM(M14:M16)</f>
        <v>0</v>
      </c>
    </row>
    <row r="18" spans="1:14" s="33" customFormat="1" ht="18" customHeight="1">
      <c r="A18" s="24"/>
      <c r="B18" s="185" t="s">
        <v>699</v>
      </c>
      <c r="C18" s="193"/>
      <c r="D18" s="193"/>
      <c r="E18" s="24"/>
      <c r="F18" s="24"/>
      <c r="G18" s="24"/>
      <c r="H18" s="24"/>
      <c r="I18" s="24"/>
      <c r="J18" s="24"/>
      <c r="K18" s="24"/>
      <c r="L18" s="24"/>
      <c r="M18" s="24"/>
      <c r="N18" s="24"/>
    </row>
    <row r="19" spans="1:14" s="33" customFormat="1" ht="18" customHeight="1">
      <c r="A19" s="463"/>
      <c r="B19" s="449" t="s">
        <v>693</v>
      </c>
      <c r="C19" s="445" t="s">
        <v>694</v>
      </c>
      <c r="D19" s="438" t="s">
        <v>695</v>
      </c>
      <c r="E19" s="439"/>
      <c r="F19" s="433" t="s">
        <v>696</v>
      </c>
      <c r="G19" s="433"/>
      <c r="H19" s="461" t="s">
        <v>678</v>
      </c>
      <c r="I19" s="461" t="s">
        <v>679</v>
      </c>
      <c r="J19" s="445" t="s">
        <v>697</v>
      </c>
      <c r="K19" s="443" t="s">
        <v>700</v>
      </c>
      <c r="L19" s="444"/>
      <c r="M19" s="445" t="s">
        <v>682</v>
      </c>
    </row>
    <row r="20" spans="1:14" s="33" customFormat="1" ht="18" customHeight="1">
      <c r="A20" s="464"/>
      <c r="B20" s="458"/>
      <c r="C20" s="446"/>
      <c r="D20" s="172" t="s">
        <v>3</v>
      </c>
      <c r="E20" s="172" t="s">
        <v>2</v>
      </c>
      <c r="F20" s="172" t="s">
        <v>3</v>
      </c>
      <c r="G20" s="172" t="s">
        <v>2</v>
      </c>
      <c r="H20" s="462"/>
      <c r="I20" s="462"/>
      <c r="J20" s="446"/>
      <c r="K20" s="173"/>
      <c r="L20" s="173" t="s">
        <v>4</v>
      </c>
      <c r="M20" s="446"/>
    </row>
    <row r="21" spans="1:14" s="33" customFormat="1" ht="15.95" customHeight="1">
      <c r="A21" s="213">
        <v>1</v>
      </c>
      <c r="B21" s="190"/>
      <c r="C21" s="163"/>
      <c r="D21" s="191"/>
      <c r="E21" s="191"/>
      <c r="F21" s="191"/>
      <c r="G21" s="191"/>
      <c r="H21" s="163"/>
      <c r="I21" s="72"/>
      <c r="J21" s="149"/>
      <c r="K21" s="163"/>
      <c r="L21" s="163"/>
      <c r="M21" s="192">
        <f t="shared" ref="M21:M35" si="1">ROUNDDOWN(IF(I21="",J21,J21*I21),0)</f>
        <v>0</v>
      </c>
    </row>
    <row r="22" spans="1:14" s="33" customFormat="1" ht="15.95" customHeight="1">
      <c r="A22" s="213">
        <v>2</v>
      </c>
      <c r="B22" s="190"/>
      <c r="C22" s="163"/>
      <c r="D22" s="191"/>
      <c r="E22" s="191"/>
      <c r="F22" s="191"/>
      <c r="G22" s="191"/>
      <c r="H22" s="163"/>
      <c r="I22" s="72"/>
      <c r="J22" s="149"/>
      <c r="K22" s="163"/>
      <c r="L22" s="163"/>
      <c r="M22" s="192">
        <f t="shared" si="1"/>
        <v>0</v>
      </c>
    </row>
    <row r="23" spans="1:14" s="33" customFormat="1" ht="15.95" customHeight="1">
      <c r="A23" s="213">
        <v>3</v>
      </c>
      <c r="B23" s="190"/>
      <c r="C23" s="163"/>
      <c r="D23" s="191"/>
      <c r="E23" s="191"/>
      <c r="F23" s="191"/>
      <c r="G23" s="191"/>
      <c r="H23" s="163"/>
      <c r="I23" s="72"/>
      <c r="J23" s="149"/>
      <c r="K23" s="163"/>
      <c r="L23" s="163"/>
      <c r="M23" s="192">
        <f t="shared" si="1"/>
        <v>0</v>
      </c>
    </row>
    <row r="24" spans="1:14" s="33" customFormat="1" ht="15.95" customHeight="1">
      <c r="A24" s="213">
        <v>4</v>
      </c>
      <c r="B24" s="190"/>
      <c r="C24" s="163"/>
      <c r="D24" s="191"/>
      <c r="E24" s="191"/>
      <c r="F24" s="191"/>
      <c r="G24" s="191"/>
      <c r="H24" s="163"/>
      <c r="I24" s="72"/>
      <c r="J24" s="149"/>
      <c r="K24" s="163"/>
      <c r="L24" s="163"/>
      <c r="M24" s="192">
        <f t="shared" si="1"/>
        <v>0</v>
      </c>
    </row>
    <row r="25" spans="1:14" s="33" customFormat="1" ht="15.95" customHeight="1">
      <c r="A25" s="213">
        <v>5</v>
      </c>
      <c r="B25" s="190"/>
      <c r="C25" s="163"/>
      <c r="D25" s="191"/>
      <c r="E25" s="191"/>
      <c r="F25" s="191"/>
      <c r="G25" s="191"/>
      <c r="H25" s="163"/>
      <c r="I25" s="72"/>
      <c r="J25" s="149"/>
      <c r="K25" s="163"/>
      <c r="L25" s="163"/>
      <c r="M25" s="192">
        <f t="shared" si="1"/>
        <v>0</v>
      </c>
    </row>
    <row r="26" spans="1:14" s="33" customFormat="1" ht="15.95" customHeight="1">
      <c r="A26" s="213">
        <v>6</v>
      </c>
      <c r="B26" s="190"/>
      <c r="C26" s="163"/>
      <c r="D26" s="191"/>
      <c r="E26" s="191"/>
      <c r="F26" s="191"/>
      <c r="G26" s="191"/>
      <c r="H26" s="163"/>
      <c r="I26" s="72"/>
      <c r="J26" s="149"/>
      <c r="K26" s="163"/>
      <c r="L26" s="163"/>
      <c r="M26" s="192">
        <f t="shared" si="1"/>
        <v>0</v>
      </c>
    </row>
    <row r="27" spans="1:14" s="33" customFormat="1" ht="15.95" customHeight="1">
      <c r="A27" s="213">
        <v>7</v>
      </c>
      <c r="B27" s="190"/>
      <c r="C27" s="163"/>
      <c r="D27" s="191"/>
      <c r="E27" s="191"/>
      <c r="F27" s="191"/>
      <c r="G27" s="191"/>
      <c r="H27" s="163"/>
      <c r="I27" s="72"/>
      <c r="J27" s="149"/>
      <c r="K27" s="163"/>
      <c r="L27" s="163"/>
      <c r="M27" s="192">
        <f t="shared" si="1"/>
        <v>0</v>
      </c>
    </row>
    <row r="28" spans="1:14" s="33" customFormat="1" ht="15.95" customHeight="1">
      <c r="A28" s="213">
        <v>8</v>
      </c>
      <c r="B28" s="190"/>
      <c r="C28" s="163"/>
      <c r="D28" s="191"/>
      <c r="E28" s="191"/>
      <c r="F28" s="191"/>
      <c r="G28" s="191"/>
      <c r="H28" s="163"/>
      <c r="I28" s="72"/>
      <c r="J28" s="149"/>
      <c r="K28" s="163"/>
      <c r="L28" s="163"/>
      <c r="M28" s="192">
        <f t="shared" si="1"/>
        <v>0</v>
      </c>
    </row>
    <row r="29" spans="1:14" s="33" customFormat="1" ht="15.95" customHeight="1">
      <c r="A29" s="213">
        <v>9</v>
      </c>
      <c r="B29" s="190"/>
      <c r="C29" s="163"/>
      <c r="D29" s="191"/>
      <c r="E29" s="191"/>
      <c r="F29" s="191"/>
      <c r="G29" s="191"/>
      <c r="H29" s="163"/>
      <c r="I29" s="72"/>
      <c r="J29" s="149"/>
      <c r="K29" s="163"/>
      <c r="L29" s="163"/>
      <c r="M29" s="192">
        <f t="shared" si="1"/>
        <v>0</v>
      </c>
    </row>
    <row r="30" spans="1:14" s="33" customFormat="1" ht="15.95" customHeight="1">
      <c r="A30" s="213">
        <v>10</v>
      </c>
      <c r="B30" s="190"/>
      <c r="C30" s="163"/>
      <c r="D30" s="191"/>
      <c r="E30" s="191"/>
      <c r="F30" s="191"/>
      <c r="G30" s="191"/>
      <c r="H30" s="163"/>
      <c r="I30" s="72"/>
      <c r="J30" s="149"/>
      <c r="K30" s="163"/>
      <c r="L30" s="163"/>
      <c r="M30" s="192">
        <f t="shared" si="1"/>
        <v>0</v>
      </c>
    </row>
    <row r="31" spans="1:14" s="33" customFormat="1" ht="15.95" customHeight="1">
      <c r="A31" s="213">
        <v>11</v>
      </c>
      <c r="B31" s="190"/>
      <c r="C31" s="163"/>
      <c r="D31" s="191"/>
      <c r="E31" s="191"/>
      <c r="F31" s="191"/>
      <c r="G31" s="191"/>
      <c r="H31" s="163"/>
      <c r="I31" s="72"/>
      <c r="J31" s="149"/>
      <c r="K31" s="163"/>
      <c r="L31" s="163"/>
      <c r="M31" s="192">
        <f t="shared" si="1"/>
        <v>0</v>
      </c>
    </row>
    <row r="32" spans="1:14" s="33" customFormat="1" ht="15.95" customHeight="1">
      <c r="A32" s="213">
        <v>12</v>
      </c>
      <c r="B32" s="190"/>
      <c r="C32" s="163"/>
      <c r="D32" s="191"/>
      <c r="E32" s="191"/>
      <c r="F32" s="191"/>
      <c r="G32" s="191"/>
      <c r="H32" s="163"/>
      <c r="I32" s="72"/>
      <c r="J32" s="149"/>
      <c r="K32" s="163"/>
      <c r="L32" s="163"/>
      <c r="M32" s="192">
        <f t="shared" si="1"/>
        <v>0</v>
      </c>
    </row>
    <row r="33" spans="1:14" s="33" customFormat="1" ht="15.95" customHeight="1">
      <c r="A33" s="213">
        <v>13</v>
      </c>
      <c r="B33" s="190"/>
      <c r="C33" s="163"/>
      <c r="D33" s="191"/>
      <c r="E33" s="191"/>
      <c r="F33" s="191"/>
      <c r="G33" s="191"/>
      <c r="H33" s="163"/>
      <c r="I33" s="72"/>
      <c r="J33" s="149"/>
      <c r="K33" s="163"/>
      <c r="L33" s="163"/>
      <c r="M33" s="192">
        <f t="shared" si="1"/>
        <v>0</v>
      </c>
    </row>
    <row r="34" spans="1:14" s="33" customFormat="1" ht="15.95" customHeight="1">
      <c r="A34" s="213">
        <v>14</v>
      </c>
      <c r="B34" s="190"/>
      <c r="C34" s="163"/>
      <c r="D34" s="191"/>
      <c r="E34" s="191"/>
      <c r="F34" s="191"/>
      <c r="G34" s="191"/>
      <c r="H34" s="163"/>
      <c r="I34" s="72"/>
      <c r="J34" s="149"/>
      <c r="K34" s="163"/>
      <c r="L34" s="163"/>
      <c r="M34" s="192">
        <f t="shared" si="1"/>
        <v>0</v>
      </c>
    </row>
    <row r="35" spans="1:14" s="33" customFormat="1" ht="15.95" customHeight="1">
      <c r="A35" s="213">
        <v>15</v>
      </c>
      <c r="B35" s="190"/>
      <c r="C35" s="163"/>
      <c r="D35" s="191"/>
      <c r="E35" s="191"/>
      <c r="F35" s="191"/>
      <c r="G35" s="191"/>
      <c r="H35" s="163"/>
      <c r="I35" s="72"/>
      <c r="J35" s="149"/>
      <c r="K35" s="163"/>
      <c r="L35" s="163"/>
      <c r="M35" s="192">
        <f t="shared" si="1"/>
        <v>0</v>
      </c>
    </row>
    <row r="36" spans="1:14" s="33" customFormat="1" ht="15.95" customHeight="1">
      <c r="A36" s="24"/>
      <c r="B36" s="175"/>
      <c r="C36" s="175"/>
      <c r="D36" s="175"/>
      <c r="E36" s="175"/>
      <c r="F36" s="175"/>
      <c r="G36" s="175"/>
      <c r="H36" s="175"/>
      <c r="I36" s="175"/>
      <c r="J36" s="175"/>
      <c r="K36" s="175"/>
      <c r="L36" s="175"/>
      <c r="M36" s="192">
        <f>SUM(M21:M35)</f>
        <v>0</v>
      </c>
    </row>
    <row r="37" spans="1:14" s="33" customFormat="1" ht="18" customHeight="1">
      <c r="A37" s="24"/>
      <c r="B37" s="185" t="s">
        <v>701</v>
      </c>
      <c r="C37" s="193"/>
      <c r="D37" s="193"/>
      <c r="E37" s="24"/>
      <c r="F37" s="24"/>
      <c r="G37" s="24"/>
      <c r="H37" s="24"/>
      <c r="I37" s="24"/>
      <c r="J37" s="24"/>
      <c r="K37" s="24"/>
      <c r="L37" s="24"/>
      <c r="M37" s="24"/>
      <c r="N37" s="24"/>
    </row>
    <row r="38" spans="1:14" s="33" customFormat="1" ht="18" customHeight="1">
      <c r="A38" s="463"/>
      <c r="B38" s="449" t="s">
        <v>693</v>
      </c>
      <c r="C38" s="445" t="s">
        <v>694</v>
      </c>
      <c r="D38" s="438" t="s">
        <v>695</v>
      </c>
      <c r="E38" s="439"/>
      <c r="F38" s="433" t="s">
        <v>696</v>
      </c>
      <c r="G38" s="433"/>
      <c r="H38" s="461" t="s">
        <v>678</v>
      </c>
      <c r="I38" s="461" t="s">
        <v>679</v>
      </c>
      <c r="J38" s="445" t="s">
        <v>697</v>
      </c>
      <c r="K38" s="443" t="s">
        <v>700</v>
      </c>
      <c r="L38" s="444"/>
      <c r="M38" s="445" t="s">
        <v>682</v>
      </c>
    </row>
    <row r="39" spans="1:14" s="33" customFormat="1" ht="18" customHeight="1">
      <c r="A39" s="464"/>
      <c r="B39" s="458"/>
      <c r="C39" s="446"/>
      <c r="D39" s="172" t="s">
        <v>3</v>
      </c>
      <c r="E39" s="172" t="s">
        <v>2</v>
      </c>
      <c r="F39" s="172" t="s">
        <v>3</v>
      </c>
      <c r="G39" s="172" t="s">
        <v>2</v>
      </c>
      <c r="H39" s="462"/>
      <c r="I39" s="462"/>
      <c r="J39" s="446"/>
      <c r="K39" s="173"/>
      <c r="L39" s="173" t="s">
        <v>4</v>
      </c>
      <c r="M39" s="446"/>
    </row>
    <row r="40" spans="1:14" s="33" customFormat="1" ht="15.95" customHeight="1">
      <c r="A40" s="213">
        <v>1</v>
      </c>
      <c r="B40" s="190"/>
      <c r="C40" s="163"/>
      <c r="D40" s="191"/>
      <c r="E40" s="191"/>
      <c r="F40" s="191"/>
      <c r="G40" s="191"/>
      <c r="H40" s="163"/>
      <c r="I40" s="72"/>
      <c r="J40" s="149"/>
      <c r="K40" s="163"/>
      <c r="L40" s="163"/>
      <c r="M40" s="192">
        <f t="shared" ref="M40:M54" si="2">ROUNDDOWN(IF(I40="",J40,J40*I40),0)</f>
        <v>0</v>
      </c>
    </row>
    <row r="41" spans="1:14" s="33" customFormat="1" ht="15.95" customHeight="1">
      <c r="A41" s="213">
        <v>2</v>
      </c>
      <c r="B41" s="190"/>
      <c r="C41" s="163"/>
      <c r="D41" s="191"/>
      <c r="E41" s="191"/>
      <c r="F41" s="191"/>
      <c r="G41" s="191"/>
      <c r="H41" s="163"/>
      <c r="I41" s="72"/>
      <c r="J41" s="149"/>
      <c r="K41" s="163"/>
      <c r="L41" s="163"/>
      <c r="M41" s="192">
        <f t="shared" si="2"/>
        <v>0</v>
      </c>
    </row>
    <row r="42" spans="1:14" s="33" customFormat="1" ht="15.95" customHeight="1">
      <c r="A42" s="213">
        <v>3</v>
      </c>
      <c r="B42" s="190"/>
      <c r="C42" s="163"/>
      <c r="D42" s="191"/>
      <c r="E42" s="191"/>
      <c r="F42" s="191"/>
      <c r="G42" s="191"/>
      <c r="H42" s="163"/>
      <c r="I42" s="72"/>
      <c r="J42" s="149"/>
      <c r="K42" s="163"/>
      <c r="L42" s="163"/>
      <c r="M42" s="192">
        <f t="shared" si="2"/>
        <v>0</v>
      </c>
    </row>
    <row r="43" spans="1:14" s="33" customFormat="1" ht="15.95" customHeight="1">
      <c r="A43" s="213">
        <v>4</v>
      </c>
      <c r="B43" s="190"/>
      <c r="C43" s="163"/>
      <c r="D43" s="191"/>
      <c r="E43" s="191"/>
      <c r="F43" s="191"/>
      <c r="G43" s="191"/>
      <c r="H43" s="163"/>
      <c r="I43" s="72"/>
      <c r="J43" s="149"/>
      <c r="K43" s="163"/>
      <c r="L43" s="163"/>
      <c r="M43" s="192">
        <f t="shared" si="2"/>
        <v>0</v>
      </c>
    </row>
    <row r="44" spans="1:14" s="33" customFormat="1" ht="15.95" customHeight="1">
      <c r="A44" s="213">
        <v>5</v>
      </c>
      <c r="B44" s="190"/>
      <c r="C44" s="163"/>
      <c r="D44" s="191"/>
      <c r="E44" s="191"/>
      <c r="F44" s="191"/>
      <c r="G44" s="191"/>
      <c r="H44" s="163"/>
      <c r="I44" s="72"/>
      <c r="J44" s="149"/>
      <c r="K44" s="163"/>
      <c r="L44" s="163"/>
      <c r="M44" s="192">
        <f t="shared" si="2"/>
        <v>0</v>
      </c>
    </row>
    <row r="45" spans="1:14" s="33" customFormat="1" ht="15.95" customHeight="1">
      <c r="A45" s="213">
        <v>6</v>
      </c>
      <c r="B45" s="190"/>
      <c r="C45" s="163"/>
      <c r="D45" s="191"/>
      <c r="E45" s="191"/>
      <c r="F45" s="191"/>
      <c r="G45" s="191"/>
      <c r="H45" s="163"/>
      <c r="I45" s="72"/>
      <c r="J45" s="149"/>
      <c r="K45" s="163"/>
      <c r="L45" s="163"/>
      <c r="M45" s="192">
        <f t="shared" si="2"/>
        <v>0</v>
      </c>
    </row>
    <row r="46" spans="1:14" s="33" customFormat="1" ht="15.95" customHeight="1">
      <c r="A46" s="213">
        <v>7</v>
      </c>
      <c r="B46" s="190"/>
      <c r="C46" s="163"/>
      <c r="D46" s="191"/>
      <c r="E46" s="191"/>
      <c r="F46" s="191"/>
      <c r="G46" s="191"/>
      <c r="H46" s="163"/>
      <c r="I46" s="72"/>
      <c r="J46" s="149"/>
      <c r="K46" s="163"/>
      <c r="L46" s="163"/>
      <c r="M46" s="192">
        <f t="shared" si="2"/>
        <v>0</v>
      </c>
    </row>
    <row r="47" spans="1:14" s="33" customFormat="1" ht="15.95" customHeight="1">
      <c r="A47" s="213">
        <v>8</v>
      </c>
      <c r="B47" s="190"/>
      <c r="C47" s="163"/>
      <c r="D47" s="191"/>
      <c r="E47" s="191"/>
      <c r="F47" s="191"/>
      <c r="G47" s="191"/>
      <c r="H47" s="163"/>
      <c r="I47" s="72"/>
      <c r="J47" s="149"/>
      <c r="K47" s="163"/>
      <c r="L47" s="163"/>
      <c r="M47" s="192">
        <f t="shared" si="2"/>
        <v>0</v>
      </c>
    </row>
    <row r="48" spans="1:14" s="33" customFormat="1" ht="15.95" customHeight="1">
      <c r="A48" s="213">
        <v>9</v>
      </c>
      <c r="B48" s="190"/>
      <c r="C48" s="163"/>
      <c r="D48" s="191"/>
      <c r="E48" s="191"/>
      <c r="F48" s="191"/>
      <c r="G48" s="191"/>
      <c r="H48" s="163"/>
      <c r="I48" s="72"/>
      <c r="J48" s="149"/>
      <c r="K48" s="163"/>
      <c r="L48" s="163"/>
      <c r="M48" s="192">
        <f t="shared" si="2"/>
        <v>0</v>
      </c>
    </row>
    <row r="49" spans="1:13" s="33" customFormat="1" ht="15.95" customHeight="1">
      <c r="A49" s="213">
        <v>10</v>
      </c>
      <c r="B49" s="190"/>
      <c r="C49" s="163"/>
      <c r="D49" s="191"/>
      <c r="E49" s="191"/>
      <c r="F49" s="191"/>
      <c r="G49" s="191"/>
      <c r="H49" s="163"/>
      <c r="I49" s="72"/>
      <c r="J49" s="149"/>
      <c r="K49" s="163"/>
      <c r="L49" s="163"/>
      <c r="M49" s="192">
        <f t="shared" si="2"/>
        <v>0</v>
      </c>
    </row>
    <row r="50" spans="1:13" s="33" customFormat="1" ht="15.95" customHeight="1">
      <c r="A50" s="213">
        <v>11</v>
      </c>
      <c r="B50" s="190"/>
      <c r="C50" s="163"/>
      <c r="D50" s="191"/>
      <c r="E50" s="191"/>
      <c r="F50" s="191"/>
      <c r="G50" s="191"/>
      <c r="H50" s="163"/>
      <c r="I50" s="72"/>
      <c r="J50" s="149"/>
      <c r="K50" s="163"/>
      <c r="L50" s="163"/>
      <c r="M50" s="192">
        <f t="shared" si="2"/>
        <v>0</v>
      </c>
    </row>
    <row r="51" spans="1:13" s="33" customFormat="1" ht="15.95" customHeight="1">
      <c r="A51" s="213">
        <v>12</v>
      </c>
      <c r="B51" s="190"/>
      <c r="C51" s="163"/>
      <c r="D51" s="191"/>
      <c r="E51" s="191"/>
      <c r="F51" s="191"/>
      <c r="G51" s="191"/>
      <c r="H51" s="163"/>
      <c r="I51" s="72"/>
      <c r="J51" s="149"/>
      <c r="K51" s="163"/>
      <c r="L51" s="163"/>
      <c r="M51" s="192">
        <f t="shared" si="2"/>
        <v>0</v>
      </c>
    </row>
    <row r="52" spans="1:13" s="33" customFormat="1" ht="15.95" customHeight="1">
      <c r="A52" s="213">
        <v>13</v>
      </c>
      <c r="B52" s="190"/>
      <c r="C52" s="163"/>
      <c r="D52" s="191"/>
      <c r="E52" s="191"/>
      <c r="F52" s="191"/>
      <c r="G52" s="191"/>
      <c r="H52" s="163"/>
      <c r="I52" s="72"/>
      <c r="J52" s="149"/>
      <c r="K52" s="163"/>
      <c r="L52" s="163"/>
      <c r="M52" s="192">
        <f t="shared" si="2"/>
        <v>0</v>
      </c>
    </row>
    <row r="53" spans="1:13" s="33" customFormat="1" ht="15.95" customHeight="1">
      <c r="A53" s="213">
        <v>14</v>
      </c>
      <c r="B53" s="190"/>
      <c r="C53" s="163"/>
      <c r="D53" s="191"/>
      <c r="E53" s="191"/>
      <c r="F53" s="191"/>
      <c r="G53" s="191"/>
      <c r="H53" s="163"/>
      <c r="I53" s="72"/>
      <c r="J53" s="149"/>
      <c r="K53" s="163"/>
      <c r="L53" s="163"/>
      <c r="M53" s="192">
        <f t="shared" si="2"/>
        <v>0</v>
      </c>
    </row>
    <row r="54" spans="1:13" s="33" customFormat="1" ht="15.95" customHeight="1">
      <c r="A54" s="213">
        <v>15</v>
      </c>
      <c r="B54" s="190"/>
      <c r="C54" s="163"/>
      <c r="D54" s="191"/>
      <c r="E54" s="191"/>
      <c r="F54" s="191"/>
      <c r="G54" s="191"/>
      <c r="H54" s="163"/>
      <c r="I54" s="72"/>
      <c r="J54" s="149"/>
      <c r="K54" s="163"/>
      <c r="L54" s="163"/>
      <c r="M54" s="192">
        <f t="shared" si="2"/>
        <v>0</v>
      </c>
    </row>
    <row r="55" spans="1:13" ht="18" customHeight="1">
      <c r="A55" s="21"/>
      <c r="B55" s="194"/>
      <c r="C55" s="194"/>
      <c r="D55" s="195"/>
      <c r="E55" s="195"/>
      <c r="F55" s="195"/>
      <c r="G55" s="195"/>
      <c r="H55" s="195"/>
      <c r="I55" s="195"/>
      <c r="J55" s="195"/>
      <c r="K55" s="195"/>
      <c r="L55" s="175"/>
      <c r="M55" s="196">
        <f>SUM(M40:M54)</f>
        <v>0</v>
      </c>
    </row>
    <row r="56" spans="1:13" ht="18" customHeight="1">
      <c r="A56" s="24"/>
      <c r="B56" s="185" t="s">
        <v>754</v>
      </c>
      <c r="C56" s="24"/>
      <c r="D56" s="24"/>
      <c r="E56" s="24"/>
      <c r="F56" s="24"/>
      <c r="G56" s="24"/>
      <c r="H56" s="24"/>
      <c r="I56" s="24"/>
      <c r="J56" s="24"/>
      <c r="K56" s="21"/>
      <c r="L56" s="21"/>
      <c r="M56" s="21"/>
    </row>
    <row r="57" spans="1:13" ht="18" customHeight="1"/>
    <row r="58" spans="1:13" ht="18" customHeight="1"/>
    <row r="59" spans="1:13" ht="18" customHeight="1"/>
    <row r="60" spans="1:13" ht="18" customHeight="1"/>
    <row r="61" spans="1:13" ht="18" customHeight="1"/>
  </sheetData>
  <sheetProtection password="EADB" sheet="1" selectLockedCells="1"/>
  <mergeCells count="40">
    <mergeCell ref="A38:A39"/>
    <mergeCell ref="A19:A20"/>
    <mergeCell ref="A12:A13"/>
    <mergeCell ref="K38:L38"/>
    <mergeCell ref="M38:M39"/>
    <mergeCell ref="J19:J20"/>
    <mergeCell ref="K19:L19"/>
    <mergeCell ref="M19:M20"/>
    <mergeCell ref="I38:I39"/>
    <mergeCell ref="J38:J39"/>
    <mergeCell ref="B19:B20"/>
    <mergeCell ref="C19:C20"/>
    <mergeCell ref="D19:E19"/>
    <mergeCell ref="F19:G19"/>
    <mergeCell ref="H19:H20"/>
    <mergeCell ref="I19:I20"/>
    <mergeCell ref="B38:B39"/>
    <mergeCell ref="C38:C39"/>
    <mergeCell ref="D38:E38"/>
    <mergeCell ref="F38:G38"/>
    <mergeCell ref="H38:H39"/>
    <mergeCell ref="M12:M13"/>
    <mergeCell ref="B6:C6"/>
    <mergeCell ref="D6:E6"/>
    <mergeCell ref="B7:C7"/>
    <mergeCell ref="D7:E7"/>
    <mergeCell ref="B12:B13"/>
    <mergeCell ref="C12:C13"/>
    <mergeCell ref="D12:E12"/>
    <mergeCell ref="F12:G12"/>
    <mergeCell ref="H12:H13"/>
    <mergeCell ref="I12:I13"/>
    <mergeCell ref="J12:J13"/>
    <mergeCell ref="K12:L12"/>
    <mergeCell ref="B3:C3"/>
    <mergeCell ref="D3:E3"/>
    <mergeCell ref="B4:C4"/>
    <mergeCell ref="D4:E4"/>
    <mergeCell ref="B5:C5"/>
    <mergeCell ref="D5:E5"/>
  </mergeCells>
  <phoneticPr fontId="4"/>
  <conditionalFormatting sqref="B14:L16 B21:L35 B40:L54">
    <cfRule type="expression" dxfId="6" priority="7">
      <formula>B14&lt;&gt;""</formula>
    </cfRule>
  </conditionalFormatting>
  <conditionalFormatting sqref="D14:D16 D21:D35 D40:D54">
    <cfRule type="expression" dxfId="5" priority="6">
      <formula>AND($D$7&lt;&gt;"",$D14&lt;&gt;"",($D14-$D$7)&lt;0)</formula>
    </cfRule>
  </conditionalFormatting>
  <conditionalFormatting sqref="E14:E16 E21:E35 E40:E54">
    <cfRule type="expression" dxfId="4" priority="5">
      <formula>AND($D$7&lt;&gt;"",$E14&lt;&gt;"",($E14-$D$7)&lt;0)</formula>
    </cfRule>
  </conditionalFormatting>
  <conditionalFormatting sqref="F14:F16 F21:F35 F40:F54">
    <cfRule type="expression" dxfId="3" priority="4">
      <formula>AND($D$7&lt;&gt;"",$F14&lt;&gt;"",($F14-$D$7)&lt;0)</formula>
    </cfRule>
  </conditionalFormatting>
  <conditionalFormatting sqref="G14:G16 G21:G35 G40:G54">
    <cfRule type="expression" dxfId="2" priority="3">
      <formula>AND($D$7&lt;&gt;"",$G14&lt;&gt;"",($G14-$D$7)&lt;0)</formula>
    </cfRule>
  </conditionalFormatting>
  <conditionalFormatting sqref="D14:E16 D21:E35 D40:E54">
    <cfRule type="expression" dxfId="1" priority="2">
      <formula>AND($D14&lt;&gt;"",$E14&lt;&gt;"",($E14-$D14)&lt;0)</formula>
    </cfRule>
  </conditionalFormatting>
  <conditionalFormatting sqref="F14:G16 F21:G35 F40:G54">
    <cfRule type="expression" dxfId="0" priority="1">
      <formula>AND($F14&lt;&gt;"",$G14&lt;&gt;"",($G14-$F14)&lt;0)</formula>
    </cfRule>
  </conditionalFormatting>
  <dataValidations count="3">
    <dataValidation type="whole" operator="greaterThanOrEqual" allowBlank="1" showInputMessage="1" showErrorMessage="1" error="小数点以下の数値が出ない様に入力して下さい。" sqref="J14:J16 J21:J35 J40:J54">
      <formula1>0</formula1>
    </dataValidation>
    <dataValidation type="list" allowBlank="1" showInputMessage="1" showErrorMessage="1" sqref="H14:H16 H21:H35 H40:H54">
      <formula1>"〇"</formula1>
    </dataValidation>
    <dataValidation type="date" operator="greaterThanOrEqual" allowBlank="1" showInputMessage="1" showErrorMessage="1" error="日付を入力して下さい。_x000a_&quot;2023/1/1&quot;の様にご入力下さい。" sqref="D14:G16 D21:G35 D40:G54">
      <formula1>1</formula1>
    </dataValidation>
  </dataValidations>
  <pageMargins left="0.70866141732283472" right="0.70866141732283472" top="0.74803149606299213" bottom="0.74803149606299213" header="0.31496062992125984" footer="0.31496062992125984"/>
  <pageSetup paperSize="8" scale="77" orientation="landscape" r:id="rId1"/>
  <headerFooter>
    <oddHeader>&amp;F</oddHeader>
  </headerFooter>
  <rowBreaks count="1" manualBreakCount="1">
    <brk id="56" max="15" man="1"/>
  </rowBreaks>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9.9978637043366805E-2"/>
  </sheetPr>
  <dimension ref="A1:G383"/>
  <sheetViews>
    <sheetView topLeftCell="A351" workbookViewId="0">
      <selection activeCell="B1" sqref="B1:F1"/>
    </sheetView>
  </sheetViews>
  <sheetFormatPr defaultColWidth="9" defaultRowHeight="13.5"/>
  <cols>
    <col min="1" max="1" width="5.625" style="14" customWidth="1"/>
    <col min="2" max="2" width="60.625" style="15" customWidth="1"/>
    <col min="3" max="3" width="32.5" style="15" customWidth="1"/>
    <col min="4" max="4" width="25.625" style="15" customWidth="1"/>
    <col min="5" max="5" width="7.625" style="14" customWidth="1"/>
    <col min="6" max="6" width="56.375" style="15" customWidth="1"/>
    <col min="7" max="7" width="25.75" style="14" bestFit="1" customWidth="1"/>
    <col min="8" max="16384" width="9" style="14"/>
  </cols>
  <sheetData>
    <row r="1" spans="1:7" ht="18.75" customHeight="1">
      <c r="A1" s="234"/>
      <c r="B1" s="465" t="s">
        <v>769</v>
      </c>
      <c r="C1" s="465"/>
      <c r="D1" s="465"/>
      <c r="E1" s="466"/>
      <c r="F1" s="465"/>
      <c r="G1" s="235"/>
    </row>
    <row r="2" spans="1:7">
      <c r="A2" s="234"/>
      <c r="B2" s="236"/>
      <c r="C2" s="237"/>
      <c r="D2" s="236"/>
      <c r="E2" s="311"/>
      <c r="F2" s="238"/>
      <c r="G2" s="239" t="s">
        <v>1160</v>
      </c>
    </row>
    <row r="3" spans="1:7" ht="33" customHeight="1">
      <c r="A3" s="240" t="s">
        <v>770</v>
      </c>
      <c r="B3" s="241" t="s">
        <v>771</v>
      </c>
      <c r="C3" s="240" t="s">
        <v>772</v>
      </c>
      <c r="D3" s="241" t="s">
        <v>773</v>
      </c>
      <c r="E3" s="240" t="s">
        <v>774</v>
      </c>
      <c r="F3" s="241" t="s">
        <v>775</v>
      </c>
      <c r="G3" s="242" t="s">
        <v>776</v>
      </c>
    </row>
    <row r="4" spans="1:7" ht="20.100000000000001" customHeight="1">
      <c r="A4" s="243">
        <v>1</v>
      </c>
      <c r="B4" s="244" t="s">
        <v>165</v>
      </c>
      <c r="C4" s="245" t="s">
        <v>65</v>
      </c>
      <c r="D4" s="246" t="s">
        <v>48</v>
      </c>
      <c r="E4" s="247" t="s">
        <v>32</v>
      </c>
      <c r="F4" s="244" t="s">
        <v>164</v>
      </c>
      <c r="G4" s="312" t="s">
        <v>200</v>
      </c>
    </row>
    <row r="5" spans="1:7" ht="20.100000000000001" customHeight="1">
      <c r="A5" s="243">
        <v>2</v>
      </c>
      <c r="B5" s="244" t="s">
        <v>163</v>
      </c>
      <c r="C5" s="245" t="s">
        <v>389</v>
      </c>
      <c r="D5" s="246" t="s">
        <v>48</v>
      </c>
      <c r="E5" s="247" t="s">
        <v>32</v>
      </c>
      <c r="F5" s="244" t="s">
        <v>162</v>
      </c>
      <c r="G5" s="312" t="s">
        <v>200</v>
      </c>
    </row>
    <row r="6" spans="1:7" ht="20.100000000000001" customHeight="1">
      <c r="A6" s="243">
        <v>3</v>
      </c>
      <c r="B6" s="244" t="s">
        <v>364</v>
      </c>
      <c r="C6" s="245" t="s">
        <v>1161</v>
      </c>
      <c r="D6" s="246" t="s">
        <v>48</v>
      </c>
      <c r="E6" s="247" t="s">
        <v>777</v>
      </c>
      <c r="F6" s="244" t="s">
        <v>365</v>
      </c>
      <c r="G6" s="312" t="s">
        <v>200</v>
      </c>
    </row>
    <row r="7" spans="1:7" ht="20.100000000000001" customHeight="1">
      <c r="A7" s="243">
        <v>4</v>
      </c>
      <c r="B7" s="246" t="s">
        <v>366</v>
      </c>
      <c r="C7" s="248" t="s">
        <v>367</v>
      </c>
      <c r="D7" s="246" t="s">
        <v>48</v>
      </c>
      <c r="E7" s="249" t="s">
        <v>778</v>
      </c>
      <c r="F7" s="246" t="s">
        <v>368</v>
      </c>
      <c r="G7" s="313" t="s">
        <v>200</v>
      </c>
    </row>
    <row r="8" spans="1:7" ht="20.100000000000001" customHeight="1">
      <c r="A8" s="243">
        <v>5</v>
      </c>
      <c r="B8" s="246" t="s">
        <v>369</v>
      </c>
      <c r="C8" s="248" t="s">
        <v>367</v>
      </c>
      <c r="D8" s="246" t="s">
        <v>779</v>
      </c>
      <c r="E8" s="249" t="s">
        <v>777</v>
      </c>
      <c r="F8" s="246" t="s">
        <v>368</v>
      </c>
      <c r="G8" s="313" t="s">
        <v>200</v>
      </c>
    </row>
    <row r="9" spans="1:7" ht="20.100000000000001" customHeight="1">
      <c r="A9" s="243">
        <v>6</v>
      </c>
      <c r="B9" s="246" t="s">
        <v>370</v>
      </c>
      <c r="C9" s="248" t="s">
        <v>367</v>
      </c>
      <c r="D9" s="246" t="s">
        <v>48</v>
      </c>
      <c r="E9" s="249" t="s">
        <v>778</v>
      </c>
      <c r="F9" s="246" t="s">
        <v>368</v>
      </c>
      <c r="G9" s="313" t="s">
        <v>200</v>
      </c>
    </row>
    <row r="10" spans="1:7" ht="20.100000000000001" customHeight="1">
      <c r="A10" s="243">
        <v>7</v>
      </c>
      <c r="B10" s="246" t="s">
        <v>371</v>
      </c>
      <c r="C10" s="248" t="s">
        <v>367</v>
      </c>
      <c r="D10" s="246" t="s">
        <v>779</v>
      </c>
      <c r="E10" s="249" t="s">
        <v>777</v>
      </c>
      <c r="F10" s="246" t="s">
        <v>368</v>
      </c>
      <c r="G10" s="313" t="s">
        <v>200</v>
      </c>
    </row>
    <row r="11" spans="1:7" ht="20.100000000000001" customHeight="1">
      <c r="A11" s="243">
        <v>8</v>
      </c>
      <c r="B11" s="246" t="s">
        <v>372</v>
      </c>
      <c r="C11" s="248" t="s">
        <v>367</v>
      </c>
      <c r="D11" s="246" t="s">
        <v>48</v>
      </c>
      <c r="E11" s="249" t="s">
        <v>778</v>
      </c>
      <c r="F11" s="246" t="s">
        <v>368</v>
      </c>
      <c r="G11" s="313" t="s">
        <v>200</v>
      </c>
    </row>
    <row r="12" spans="1:7" ht="20.100000000000001" customHeight="1">
      <c r="A12" s="243">
        <v>9</v>
      </c>
      <c r="B12" s="246" t="s">
        <v>373</v>
      </c>
      <c r="C12" s="248" t="s">
        <v>367</v>
      </c>
      <c r="D12" s="246" t="s">
        <v>48</v>
      </c>
      <c r="E12" s="249" t="s">
        <v>777</v>
      </c>
      <c r="F12" s="246" t="s">
        <v>374</v>
      </c>
      <c r="G12" s="313" t="s">
        <v>200</v>
      </c>
    </row>
    <row r="13" spans="1:7" ht="20.100000000000001" customHeight="1">
      <c r="A13" s="243">
        <v>10</v>
      </c>
      <c r="B13" s="246" t="s">
        <v>375</v>
      </c>
      <c r="C13" s="248" t="s">
        <v>367</v>
      </c>
      <c r="D13" s="246" t="s">
        <v>48</v>
      </c>
      <c r="E13" s="249" t="s">
        <v>778</v>
      </c>
      <c r="F13" s="246" t="s">
        <v>368</v>
      </c>
      <c r="G13" s="313" t="s">
        <v>200</v>
      </c>
    </row>
    <row r="14" spans="1:7" ht="20.100000000000001" customHeight="1">
      <c r="A14" s="243">
        <v>11</v>
      </c>
      <c r="B14" s="246" t="s">
        <v>376</v>
      </c>
      <c r="C14" s="248" t="s">
        <v>367</v>
      </c>
      <c r="D14" s="246" t="s">
        <v>48</v>
      </c>
      <c r="E14" s="249" t="s">
        <v>777</v>
      </c>
      <c r="F14" s="246" t="s">
        <v>377</v>
      </c>
      <c r="G14" s="313" t="s">
        <v>200</v>
      </c>
    </row>
    <row r="15" spans="1:7" ht="20.100000000000001" customHeight="1">
      <c r="A15" s="243">
        <v>12</v>
      </c>
      <c r="B15" s="246" t="s">
        <v>780</v>
      </c>
      <c r="C15" s="248" t="s">
        <v>781</v>
      </c>
      <c r="D15" s="246" t="s">
        <v>48</v>
      </c>
      <c r="E15" s="249" t="s">
        <v>778</v>
      </c>
      <c r="F15" s="246" t="s">
        <v>368</v>
      </c>
      <c r="G15" s="313" t="s">
        <v>200</v>
      </c>
    </row>
    <row r="16" spans="1:7" ht="20.100000000000001" customHeight="1">
      <c r="A16" s="243">
        <v>13</v>
      </c>
      <c r="B16" s="246" t="s">
        <v>378</v>
      </c>
      <c r="C16" s="248" t="s">
        <v>781</v>
      </c>
      <c r="D16" s="246" t="s">
        <v>48</v>
      </c>
      <c r="E16" s="249" t="s">
        <v>777</v>
      </c>
      <c r="F16" s="246" t="s">
        <v>379</v>
      </c>
      <c r="G16" s="313" t="s">
        <v>200</v>
      </c>
    </row>
    <row r="17" spans="1:7" ht="20.100000000000001" customHeight="1">
      <c r="A17" s="243">
        <v>14</v>
      </c>
      <c r="B17" s="246" t="s">
        <v>782</v>
      </c>
      <c r="C17" s="248" t="s">
        <v>781</v>
      </c>
      <c r="D17" s="246" t="s">
        <v>48</v>
      </c>
      <c r="E17" s="249" t="s">
        <v>778</v>
      </c>
      <c r="F17" s="246" t="s">
        <v>368</v>
      </c>
      <c r="G17" s="313" t="s">
        <v>1099</v>
      </c>
    </row>
    <row r="18" spans="1:7" ht="20.100000000000001" customHeight="1">
      <c r="A18" s="243">
        <v>15</v>
      </c>
      <c r="B18" s="246" t="s">
        <v>783</v>
      </c>
      <c r="C18" s="248" t="s">
        <v>781</v>
      </c>
      <c r="D18" s="246" t="s">
        <v>48</v>
      </c>
      <c r="E18" s="249" t="s">
        <v>777</v>
      </c>
      <c r="F18" s="246" t="s">
        <v>784</v>
      </c>
      <c r="G18" s="313" t="s">
        <v>1099</v>
      </c>
    </row>
    <row r="19" spans="1:7" ht="20.100000000000001" customHeight="1">
      <c r="A19" s="243">
        <v>16</v>
      </c>
      <c r="B19" s="246" t="s">
        <v>380</v>
      </c>
      <c r="C19" s="248" t="s">
        <v>781</v>
      </c>
      <c r="D19" s="246" t="s">
        <v>48</v>
      </c>
      <c r="E19" s="249" t="s">
        <v>777</v>
      </c>
      <c r="F19" s="246" t="s">
        <v>785</v>
      </c>
      <c r="G19" s="313" t="s">
        <v>200</v>
      </c>
    </row>
    <row r="20" spans="1:7" s="17" customFormat="1" ht="20.100000000000001" customHeight="1">
      <c r="A20" s="243">
        <v>17</v>
      </c>
      <c r="B20" s="246" t="s">
        <v>381</v>
      </c>
      <c r="C20" s="248" t="s">
        <v>781</v>
      </c>
      <c r="D20" s="246" t="s">
        <v>48</v>
      </c>
      <c r="E20" s="249" t="s">
        <v>777</v>
      </c>
      <c r="F20" s="246" t="s">
        <v>786</v>
      </c>
      <c r="G20" s="313" t="s">
        <v>200</v>
      </c>
    </row>
    <row r="21" spans="1:7" s="17" customFormat="1" ht="20.100000000000001" customHeight="1">
      <c r="A21" s="243">
        <v>18</v>
      </c>
      <c r="B21" s="246" t="s">
        <v>382</v>
      </c>
      <c r="C21" s="248" t="s">
        <v>781</v>
      </c>
      <c r="D21" s="246" t="s">
        <v>48</v>
      </c>
      <c r="E21" s="249" t="s">
        <v>777</v>
      </c>
      <c r="F21" s="246" t="s">
        <v>787</v>
      </c>
      <c r="G21" s="313" t="s">
        <v>200</v>
      </c>
    </row>
    <row r="22" spans="1:7" ht="20.100000000000001" customHeight="1">
      <c r="A22" s="243">
        <v>19</v>
      </c>
      <c r="B22" s="246" t="s">
        <v>383</v>
      </c>
      <c r="C22" s="314" t="s">
        <v>1124</v>
      </c>
      <c r="D22" s="246" t="s">
        <v>48</v>
      </c>
      <c r="E22" s="249" t="s">
        <v>778</v>
      </c>
      <c r="F22" s="246" t="s">
        <v>368</v>
      </c>
      <c r="G22" s="313" t="s">
        <v>200</v>
      </c>
    </row>
    <row r="23" spans="1:7" ht="20.100000000000001" customHeight="1">
      <c r="A23" s="243">
        <v>20</v>
      </c>
      <c r="B23" s="246" t="s">
        <v>384</v>
      </c>
      <c r="C23" s="314" t="s">
        <v>1124</v>
      </c>
      <c r="D23" s="246" t="s">
        <v>48</v>
      </c>
      <c r="E23" s="249" t="s">
        <v>778</v>
      </c>
      <c r="F23" s="246" t="s">
        <v>788</v>
      </c>
      <c r="G23" s="313" t="s">
        <v>200</v>
      </c>
    </row>
    <row r="24" spans="1:7" ht="20.100000000000001" customHeight="1">
      <c r="A24" s="243">
        <v>21</v>
      </c>
      <c r="B24" s="246" t="s">
        <v>385</v>
      </c>
      <c r="C24" s="314" t="s">
        <v>1124</v>
      </c>
      <c r="D24" s="246" t="s">
        <v>48</v>
      </c>
      <c r="E24" s="249" t="s">
        <v>778</v>
      </c>
      <c r="F24" s="246" t="s">
        <v>789</v>
      </c>
      <c r="G24" s="313" t="s">
        <v>200</v>
      </c>
    </row>
    <row r="25" spans="1:7" ht="20.100000000000001" customHeight="1">
      <c r="A25" s="243">
        <v>22</v>
      </c>
      <c r="B25" s="246" t="s">
        <v>386</v>
      </c>
      <c r="C25" s="314" t="s">
        <v>1124</v>
      </c>
      <c r="D25" s="246" t="s">
        <v>48</v>
      </c>
      <c r="E25" s="249" t="s">
        <v>778</v>
      </c>
      <c r="F25" s="246" t="s">
        <v>387</v>
      </c>
      <c r="G25" s="313" t="s">
        <v>200</v>
      </c>
    </row>
    <row r="26" spans="1:7" ht="20.100000000000001" customHeight="1">
      <c r="A26" s="243">
        <v>23</v>
      </c>
      <c r="B26" s="244" t="s">
        <v>161</v>
      </c>
      <c r="C26" s="245" t="s">
        <v>65</v>
      </c>
      <c r="D26" s="250" t="s">
        <v>30</v>
      </c>
      <c r="E26" s="247" t="s">
        <v>778</v>
      </c>
      <c r="F26" s="244" t="s">
        <v>160</v>
      </c>
      <c r="G26" s="312" t="s">
        <v>200</v>
      </c>
    </row>
    <row r="27" spans="1:7" s="17" customFormat="1" ht="20.100000000000001" customHeight="1">
      <c r="A27" s="243">
        <v>24</v>
      </c>
      <c r="B27" s="244" t="s">
        <v>159</v>
      </c>
      <c r="C27" s="245" t="s">
        <v>65</v>
      </c>
      <c r="D27" s="250" t="s">
        <v>30</v>
      </c>
      <c r="E27" s="247" t="s">
        <v>778</v>
      </c>
      <c r="F27" s="244" t="s">
        <v>158</v>
      </c>
      <c r="G27" s="312" t="s">
        <v>200</v>
      </c>
    </row>
    <row r="28" spans="1:7" s="17" customFormat="1" ht="20.100000000000001" customHeight="1">
      <c r="A28" s="243">
        <v>25</v>
      </c>
      <c r="B28" s="246" t="s">
        <v>388</v>
      </c>
      <c r="C28" s="248" t="s">
        <v>65</v>
      </c>
      <c r="D28" s="246" t="s">
        <v>790</v>
      </c>
      <c r="E28" s="247" t="s">
        <v>778</v>
      </c>
      <c r="F28" s="246" t="s">
        <v>157</v>
      </c>
      <c r="G28" s="313" t="s">
        <v>201</v>
      </c>
    </row>
    <row r="29" spans="1:7" s="17" customFormat="1" ht="20.100000000000001" customHeight="1">
      <c r="A29" s="243">
        <v>26</v>
      </c>
      <c r="B29" s="244" t="s">
        <v>582</v>
      </c>
      <c r="C29" s="245" t="s">
        <v>65</v>
      </c>
      <c r="D29" s="246" t="s">
        <v>790</v>
      </c>
      <c r="E29" s="247" t="s">
        <v>778</v>
      </c>
      <c r="F29" s="244" t="s">
        <v>157</v>
      </c>
      <c r="G29" s="312" t="s">
        <v>201</v>
      </c>
    </row>
    <row r="30" spans="1:7" s="17" customFormat="1" ht="20.100000000000001" customHeight="1">
      <c r="A30" s="243">
        <v>27</v>
      </c>
      <c r="B30" s="244" t="s">
        <v>156</v>
      </c>
      <c r="C30" s="245" t="s">
        <v>389</v>
      </c>
      <c r="D30" s="246" t="s">
        <v>790</v>
      </c>
      <c r="E30" s="247" t="s">
        <v>778</v>
      </c>
      <c r="F30" s="244" t="s">
        <v>155</v>
      </c>
      <c r="G30" s="312" t="s">
        <v>201</v>
      </c>
    </row>
    <row r="31" spans="1:7" s="17" customFormat="1" ht="20.100000000000001" customHeight="1">
      <c r="A31" s="243">
        <v>28</v>
      </c>
      <c r="B31" s="244" t="s">
        <v>154</v>
      </c>
      <c r="C31" s="245" t="s">
        <v>65</v>
      </c>
      <c r="D31" s="246" t="s">
        <v>790</v>
      </c>
      <c r="E31" s="247" t="s">
        <v>778</v>
      </c>
      <c r="F31" s="244" t="s">
        <v>152</v>
      </c>
      <c r="G31" s="312" t="s">
        <v>201</v>
      </c>
    </row>
    <row r="32" spans="1:7" s="17" customFormat="1" ht="20.100000000000001" customHeight="1">
      <c r="A32" s="243">
        <v>29</v>
      </c>
      <c r="B32" s="251" t="s">
        <v>153</v>
      </c>
      <c r="C32" s="245" t="s">
        <v>65</v>
      </c>
      <c r="D32" s="246" t="s">
        <v>790</v>
      </c>
      <c r="E32" s="247" t="s">
        <v>778</v>
      </c>
      <c r="F32" s="244" t="s">
        <v>152</v>
      </c>
      <c r="G32" s="312" t="s">
        <v>201</v>
      </c>
    </row>
    <row r="33" spans="1:7" s="17" customFormat="1" ht="20.100000000000001" customHeight="1">
      <c r="A33" s="243">
        <v>30</v>
      </c>
      <c r="B33" s="246" t="s">
        <v>390</v>
      </c>
      <c r="C33" s="248" t="s">
        <v>367</v>
      </c>
      <c r="D33" s="246" t="s">
        <v>790</v>
      </c>
      <c r="E33" s="249" t="s">
        <v>778</v>
      </c>
      <c r="F33" s="246" t="s">
        <v>391</v>
      </c>
      <c r="G33" s="313" t="s">
        <v>201</v>
      </c>
    </row>
    <row r="34" spans="1:7" s="17" customFormat="1" ht="20.100000000000001" customHeight="1">
      <c r="A34" s="243">
        <v>31</v>
      </c>
      <c r="B34" s="246" t="s">
        <v>392</v>
      </c>
      <c r="C34" s="248" t="s">
        <v>367</v>
      </c>
      <c r="D34" s="246" t="s">
        <v>790</v>
      </c>
      <c r="E34" s="249" t="s">
        <v>778</v>
      </c>
      <c r="F34" s="246" t="s">
        <v>391</v>
      </c>
      <c r="G34" s="313" t="s">
        <v>201</v>
      </c>
    </row>
    <row r="35" spans="1:7" s="17" customFormat="1" ht="20.100000000000001" customHeight="1">
      <c r="A35" s="243">
        <v>32</v>
      </c>
      <c r="B35" s="246" t="s">
        <v>393</v>
      </c>
      <c r="C35" s="248" t="s">
        <v>394</v>
      </c>
      <c r="D35" s="246" t="s">
        <v>790</v>
      </c>
      <c r="E35" s="249" t="s">
        <v>778</v>
      </c>
      <c r="F35" s="246" t="s">
        <v>395</v>
      </c>
      <c r="G35" s="313" t="s">
        <v>201</v>
      </c>
    </row>
    <row r="36" spans="1:7" s="17" customFormat="1" ht="20.100000000000001" customHeight="1">
      <c r="A36" s="243">
        <v>33</v>
      </c>
      <c r="B36" s="246" t="s">
        <v>396</v>
      </c>
      <c r="C36" s="315" t="s">
        <v>1125</v>
      </c>
      <c r="D36" s="246" t="s">
        <v>790</v>
      </c>
      <c r="E36" s="249" t="s">
        <v>778</v>
      </c>
      <c r="F36" s="246" t="s">
        <v>395</v>
      </c>
      <c r="G36" s="313" t="s">
        <v>201</v>
      </c>
    </row>
    <row r="37" spans="1:7" s="17" customFormat="1" ht="20.100000000000001" customHeight="1">
      <c r="A37" s="243">
        <v>34</v>
      </c>
      <c r="B37" s="252" t="s">
        <v>397</v>
      </c>
      <c r="C37" s="248" t="s">
        <v>781</v>
      </c>
      <c r="D37" s="246" t="s">
        <v>790</v>
      </c>
      <c r="E37" s="249" t="s">
        <v>778</v>
      </c>
      <c r="F37" s="246" t="s">
        <v>398</v>
      </c>
      <c r="G37" s="313" t="s">
        <v>201</v>
      </c>
    </row>
    <row r="38" spans="1:7" s="17" customFormat="1" ht="20.100000000000001" customHeight="1">
      <c r="A38" s="243">
        <v>35</v>
      </c>
      <c r="B38" s="246" t="s">
        <v>399</v>
      </c>
      <c r="C38" s="248" t="s">
        <v>400</v>
      </c>
      <c r="D38" s="246" t="s">
        <v>48</v>
      </c>
      <c r="E38" s="249" t="s">
        <v>778</v>
      </c>
      <c r="F38" s="246" t="s">
        <v>791</v>
      </c>
      <c r="G38" s="313" t="s">
        <v>200</v>
      </c>
    </row>
    <row r="39" spans="1:7" s="17" customFormat="1" ht="20.100000000000001" customHeight="1">
      <c r="A39" s="243">
        <v>37</v>
      </c>
      <c r="B39" s="246" t="s">
        <v>401</v>
      </c>
      <c r="C39" s="248" t="s">
        <v>402</v>
      </c>
      <c r="D39" s="246" t="s">
        <v>792</v>
      </c>
      <c r="E39" s="249" t="s">
        <v>778</v>
      </c>
      <c r="F39" s="246" t="s">
        <v>793</v>
      </c>
      <c r="G39" s="313" t="s">
        <v>200</v>
      </c>
    </row>
    <row r="40" spans="1:7" s="17" customFormat="1" ht="20.100000000000001" customHeight="1">
      <c r="A40" s="243">
        <v>38</v>
      </c>
      <c r="B40" s="246" t="s">
        <v>403</v>
      </c>
      <c r="C40" s="248" t="s">
        <v>402</v>
      </c>
      <c r="D40" s="246" t="s">
        <v>792</v>
      </c>
      <c r="E40" s="249" t="s">
        <v>778</v>
      </c>
      <c r="F40" s="246" t="s">
        <v>794</v>
      </c>
      <c r="G40" s="313" t="s">
        <v>200</v>
      </c>
    </row>
    <row r="41" spans="1:7" s="17" customFormat="1" ht="20.100000000000001" customHeight="1">
      <c r="A41" s="243">
        <v>39</v>
      </c>
      <c r="B41" s="246" t="s">
        <v>404</v>
      </c>
      <c r="C41" s="248" t="s">
        <v>714</v>
      </c>
      <c r="D41" s="246" t="s">
        <v>792</v>
      </c>
      <c r="E41" s="249" t="s">
        <v>778</v>
      </c>
      <c r="F41" s="246" t="s">
        <v>795</v>
      </c>
      <c r="G41" s="313" t="s">
        <v>200</v>
      </c>
    </row>
    <row r="42" spans="1:7" s="17" customFormat="1" ht="20.100000000000001" customHeight="1">
      <c r="A42" s="243">
        <v>40</v>
      </c>
      <c r="B42" s="246" t="s">
        <v>405</v>
      </c>
      <c r="C42" s="248" t="s">
        <v>406</v>
      </c>
      <c r="D42" s="246" t="s">
        <v>792</v>
      </c>
      <c r="E42" s="249" t="s">
        <v>778</v>
      </c>
      <c r="F42" s="246" t="s">
        <v>795</v>
      </c>
      <c r="G42" s="313" t="s">
        <v>200</v>
      </c>
    </row>
    <row r="43" spans="1:7" s="17" customFormat="1" ht="20.100000000000001" customHeight="1">
      <c r="A43" s="243">
        <v>41</v>
      </c>
      <c r="B43" s="246" t="s">
        <v>407</v>
      </c>
      <c r="C43" s="253" t="s">
        <v>715</v>
      </c>
      <c r="D43" s="246" t="s">
        <v>792</v>
      </c>
      <c r="E43" s="249" t="s">
        <v>778</v>
      </c>
      <c r="F43" s="246" t="s">
        <v>796</v>
      </c>
      <c r="G43" s="313" t="s">
        <v>200</v>
      </c>
    </row>
    <row r="44" spans="1:7" s="17" customFormat="1" ht="20.100000000000001" customHeight="1">
      <c r="A44" s="243">
        <v>42</v>
      </c>
      <c r="B44" s="244" t="s">
        <v>602</v>
      </c>
      <c r="C44" s="245" t="s">
        <v>603</v>
      </c>
      <c r="D44" s="246" t="s">
        <v>792</v>
      </c>
      <c r="E44" s="247" t="s">
        <v>25</v>
      </c>
      <c r="F44" s="244" t="s">
        <v>408</v>
      </c>
      <c r="G44" s="312" t="s">
        <v>200</v>
      </c>
    </row>
    <row r="45" spans="1:7" s="17" customFormat="1" ht="20.100000000000001" customHeight="1">
      <c r="A45" s="243">
        <v>43</v>
      </c>
      <c r="B45" s="246" t="s">
        <v>409</v>
      </c>
      <c r="C45" s="248" t="s">
        <v>755</v>
      </c>
      <c r="D45" s="246" t="s">
        <v>792</v>
      </c>
      <c r="E45" s="249" t="s">
        <v>778</v>
      </c>
      <c r="F45" s="246" t="s">
        <v>797</v>
      </c>
      <c r="G45" s="313" t="s">
        <v>200</v>
      </c>
    </row>
    <row r="46" spans="1:7" s="17" customFormat="1" ht="20.100000000000001" customHeight="1">
      <c r="A46" s="243">
        <v>44</v>
      </c>
      <c r="B46" s="254" t="s">
        <v>410</v>
      </c>
      <c r="C46" s="255" t="s">
        <v>716</v>
      </c>
      <c r="D46" s="246" t="s">
        <v>792</v>
      </c>
      <c r="E46" s="249" t="s">
        <v>778</v>
      </c>
      <c r="F46" s="246" t="s">
        <v>794</v>
      </c>
      <c r="G46" s="313" t="s">
        <v>200</v>
      </c>
    </row>
    <row r="47" spans="1:7" s="17" customFormat="1" ht="20.100000000000001" customHeight="1">
      <c r="A47" s="243">
        <v>45</v>
      </c>
      <c r="B47" s="244" t="s">
        <v>151</v>
      </c>
      <c r="C47" s="253" t="s">
        <v>715</v>
      </c>
      <c r="D47" s="246" t="s">
        <v>792</v>
      </c>
      <c r="E47" s="247" t="s">
        <v>25</v>
      </c>
      <c r="F47" s="244" t="s">
        <v>150</v>
      </c>
      <c r="G47" s="312" t="s">
        <v>200</v>
      </c>
    </row>
    <row r="48" spans="1:7" s="17" customFormat="1" ht="20.100000000000001" customHeight="1">
      <c r="A48" s="243">
        <v>46</v>
      </c>
      <c r="B48" s="246" t="s">
        <v>411</v>
      </c>
      <c r="C48" s="248" t="s">
        <v>717</v>
      </c>
      <c r="D48" s="246" t="s">
        <v>792</v>
      </c>
      <c r="E48" s="247" t="s">
        <v>25</v>
      </c>
      <c r="F48" s="246" t="s">
        <v>798</v>
      </c>
      <c r="G48" s="313" t="s">
        <v>200</v>
      </c>
    </row>
    <row r="49" spans="1:7" s="17" customFormat="1" ht="20.100000000000001" customHeight="1">
      <c r="A49" s="243">
        <v>47</v>
      </c>
      <c r="B49" s="252" t="s">
        <v>149</v>
      </c>
      <c r="C49" s="248" t="s">
        <v>663</v>
      </c>
      <c r="D49" s="246" t="s">
        <v>792</v>
      </c>
      <c r="E49" s="249" t="s">
        <v>25</v>
      </c>
      <c r="F49" s="246" t="s">
        <v>412</v>
      </c>
      <c r="G49" s="313" t="s">
        <v>200</v>
      </c>
    </row>
    <row r="50" spans="1:7" s="17" customFormat="1" ht="20.100000000000001" customHeight="1">
      <c r="A50" s="243">
        <v>48</v>
      </c>
      <c r="B50" s="252" t="s">
        <v>604</v>
      </c>
      <c r="C50" s="248" t="s">
        <v>148</v>
      </c>
      <c r="D50" s="246" t="s">
        <v>792</v>
      </c>
      <c r="E50" s="249" t="s">
        <v>25</v>
      </c>
      <c r="F50" s="246" t="s">
        <v>147</v>
      </c>
      <c r="G50" s="313" t="s">
        <v>200</v>
      </c>
    </row>
    <row r="51" spans="1:7" s="17" customFormat="1" ht="20.100000000000001" customHeight="1">
      <c r="A51" s="243">
        <v>49</v>
      </c>
      <c r="B51" s="246" t="s">
        <v>799</v>
      </c>
      <c r="C51" s="256" t="s">
        <v>1126</v>
      </c>
      <c r="D51" s="246" t="s">
        <v>792</v>
      </c>
      <c r="E51" s="249" t="s">
        <v>778</v>
      </c>
      <c r="F51" s="246" t="s">
        <v>800</v>
      </c>
      <c r="G51" s="313" t="s">
        <v>200</v>
      </c>
    </row>
    <row r="52" spans="1:7" s="17" customFormat="1" ht="20.100000000000001" customHeight="1">
      <c r="A52" s="243">
        <v>50</v>
      </c>
      <c r="B52" s="246" t="s">
        <v>413</v>
      </c>
      <c r="C52" s="248" t="s">
        <v>414</v>
      </c>
      <c r="D52" s="246" t="s">
        <v>801</v>
      </c>
      <c r="E52" s="249" t="s">
        <v>778</v>
      </c>
      <c r="F52" s="246" t="s">
        <v>802</v>
      </c>
      <c r="G52" s="313" t="s">
        <v>200</v>
      </c>
    </row>
    <row r="53" spans="1:7" s="17" customFormat="1" ht="20.100000000000001" customHeight="1">
      <c r="A53" s="243">
        <v>51</v>
      </c>
      <c r="B53" s="246" t="s">
        <v>415</v>
      </c>
      <c r="C53" s="248" t="s">
        <v>416</v>
      </c>
      <c r="D53" s="246" t="s">
        <v>801</v>
      </c>
      <c r="E53" s="249" t="s">
        <v>778</v>
      </c>
      <c r="F53" s="246" t="s">
        <v>802</v>
      </c>
      <c r="G53" s="313" t="s">
        <v>200</v>
      </c>
    </row>
    <row r="54" spans="1:7" s="17" customFormat="1" ht="20.100000000000001" customHeight="1">
      <c r="A54" s="243">
        <v>52</v>
      </c>
      <c r="B54" s="246" t="s">
        <v>417</v>
      </c>
      <c r="C54" s="248" t="s">
        <v>803</v>
      </c>
      <c r="D54" s="246" t="s">
        <v>801</v>
      </c>
      <c r="E54" s="249" t="s">
        <v>778</v>
      </c>
      <c r="F54" s="246" t="s">
        <v>802</v>
      </c>
      <c r="G54" s="313" t="s">
        <v>200</v>
      </c>
    </row>
    <row r="55" spans="1:7" ht="20.100000000000001" customHeight="1">
      <c r="A55" s="243">
        <v>53</v>
      </c>
      <c r="B55" s="246" t="s">
        <v>418</v>
      </c>
      <c r="C55" s="248" t="s">
        <v>416</v>
      </c>
      <c r="D55" s="246" t="s">
        <v>801</v>
      </c>
      <c r="E55" s="249" t="s">
        <v>778</v>
      </c>
      <c r="F55" s="246" t="s">
        <v>802</v>
      </c>
      <c r="G55" s="313" t="s">
        <v>200</v>
      </c>
    </row>
    <row r="56" spans="1:7" ht="20.100000000000001" customHeight="1">
      <c r="A56" s="243">
        <v>54</v>
      </c>
      <c r="B56" s="246" t="s">
        <v>419</v>
      </c>
      <c r="C56" s="248" t="s">
        <v>416</v>
      </c>
      <c r="D56" s="246" t="s">
        <v>801</v>
      </c>
      <c r="E56" s="249" t="s">
        <v>778</v>
      </c>
      <c r="F56" s="246" t="s">
        <v>802</v>
      </c>
      <c r="G56" s="313" t="s">
        <v>200</v>
      </c>
    </row>
    <row r="57" spans="1:7" ht="20.100000000000001" customHeight="1">
      <c r="A57" s="243">
        <v>55</v>
      </c>
      <c r="B57" s="248" t="s">
        <v>420</v>
      </c>
      <c r="C57" s="248" t="s">
        <v>421</v>
      </c>
      <c r="D57" s="248" t="s">
        <v>801</v>
      </c>
      <c r="E57" s="257" t="s">
        <v>778</v>
      </c>
      <c r="F57" s="248" t="s">
        <v>802</v>
      </c>
      <c r="G57" s="316" t="s">
        <v>200</v>
      </c>
    </row>
    <row r="58" spans="1:7" ht="20.100000000000001" customHeight="1">
      <c r="A58" s="243">
        <v>57</v>
      </c>
      <c r="B58" s="244" t="s">
        <v>146</v>
      </c>
      <c r="C58" s="256" t="s">
        <v>422</v>
      </c>
      <c r="D58" s="248" t="s">
        <v>801</v>
      </c>
      <c r="E58" s="258" t="s">
        <v>25</v>
      </c>
      <c r="F58" s="245" t="s">
        <v>145</v>
      </c>
      <c r="G58" s="317" t="s">
        <v>200</v>
      </c>
    </row>
    <row r="59" spans="1:7" s="18" customFormat="1" ht="20.100000000000001" customHeight="1">
      <c r="A59" s="243">
        <v>60</v>
      </c>
      <c r="B59" s="245" t="s">
        <v>144</v>
      </c>
      <c r="C59" s="245" t="s">
        <v>649</v>
      </c>
      <c r="D59" s="248" t="s">
        <v>801</v>
      </c>
      <c r="E59" s="258" t="s">
        <v>25</v>
      </c>
      <c r="F59" s="245" t="s">
        <v>143</v>
      </c>
      <c r="G59" s="317" t="s">
        <v>200</v>
      </c>
    </row>
    <row r="60" spans="1:7" s="18" customFormat="1" ht="20.100000000000001" customHeight="1">
      <c r="A60" s="243">
        <v>63</v>
      </c>
      <c r="B60" s="259" t="s">
        <v>583</v>
      </c>
      <c r="C60" s="248" t="s">
        <v>804</v>
      </c>
      <c r="D60" s="246" t="s">
        <v>805</v>
      </c>
      <c r="E60" s="249" t="s">
        <v>778</v>
      </c>
      <c r="F60" s="246" t="s">
        <v>806</v>
      </c>
      <c r="G60" s="313" t="s">
        <v>200</v>
      </c>
    </row>
    <row r="61" spans="1:7" s="18" customFormat="1" ht="20.100000000000001" customHeight="1">
      <c r="A61" s="243">
        <v>64</v>
      </c>
      <c r="B61" s="246" t="s">
        <v>423</v>
      </c>
      <c r="C61" s="256" t="s">
        <v>807</v>
      </c>
      <c r="D61" s="246" t="s">
        <v>805</v>
      </c>
      <c r="E61" s="249" t="s">
        <v>778</v>
      </c>
      <c r="F61" s="246" t="s">
        <v>424</v>
      </c>
      <c r="G61" s="313" t="s">
        <v>200</v>
      </c>
    </row>
    <row r="62" spans="1:7" s="18" customFormat="1" ht="20.100000000000001" customHeight="1">
      <c r="A62" s="243">
        <v>65</v>
      </c>
      <c r="B62" s="246" t="s">
        <v>425</v>
      </c>
      <c r="C62" s="256" t="s">
        <v>807</v>
      </c>
      <c r="D62" s="246" t="s">
        <v>805</v>
      </c>
      <c r="E62" s="249" t="s">
        <v>778</v>
      </c>
      <c r="F62" s="246" t="s">
        <v>426</v>
      </c>
      <c r="G62" s="313" t="s">
        <v>200</v>
      </c>
    </row>
    <row r="63" spans="1:7" s="18" customFormat="1" ht="20.100000000000001" customHeight="1">
      <c r="A63" s="243">
        <v>66</v>
      </c>
      <c r="B63" s="246" t="s">
        <v>427</v>
      </c>
      <c r="C63" s="248" t="s">
        <v>428</v>
      </c>
      <c r="D63" s="246" t="s">
        <v>805</v>
      </c>
      <c r="E63" s="249" t="s">
        <v>778</v>
      </c>
      <c r="F63" s="246" t="s">
        <v>808</v>
      </c>
      <c r="G63" s="313" t="s">
        <v>200</v>
      </c>
    </row>
    <row r="64" spans="1:7" s="18" customFormat="1" ht="20.100000000000001" customHeight="1">
      <c r="A64" s="243">
        <v>67</v>
      </c>
      <c r="B64" s="244" t="s">
        <v>429</v>
      </c>
      <c r="C64" s="245" t="s">
        <v>65</v>
      </c>
      <c r="D64" s="246" t="s">
        <v>805</v>
      </c>
      <c r="E64" s="247" t="s">
        <v>32</v>
      </c>
      <c r="F64" s="244" t="s">
        <v>430</v>
      </c>
      <c r="G64" s="312" t="s">
        <v>200</v>
      </c>
    </row>
    <row r="65" spans="1:7" ht="20.100000000000001" customHeight="1">
      <c r="A65" s="243">
        <v>68</v>
      </c>
      <c r="B65" s="251" t="s">
        <v>142</v>
      </c>
      <c r="C65" s="245" t="s">
        <v>65</v>
      </c>
      <c r="D65" s="246" t="s">
        <v>809</v>
      </c>
      <c r="E65" s="247" t="s">
        <v>32</v>
      </c>
      <c r="F65" s="244" t="s">
        <v>431</v>
      </c>
      <c r="G65" s="312" t="s">
        <v>200</v>
      </c>
    </row>
    <row r="66" spans="1:7" ht="20.100000000000001" customHeight="1">
      <c r="A66" s="243">
        <v>69</v>
      </c>
      <c r="B66" s="246" t="s">
        <v>557</v>
      </c>
      <c r="C66" s="248" t="s">
        <v>810</v>
      </c>
      <c r="D66" s="244" t="s">
        <v>809</v>
      </c>
      <c r="E66" s="249" t="s">
        <v>778</v>
      </c>
      <c r="F66" s="246" t="s">
        <v>811</v>
      </c>
      <c r="G66" s="313" t="s">
        <v>200</v>
      </c>
    </row>
    <row r="67" spans="1:7" ht="20.100000000000001" customHeight="1">
      <c r="A67" s="243">
        <v>70</v>
      </c>
      <c r="B67" s="246" t="s">
        <v>432</v>
      </c>
      <c r="C67" s="248" t="s">
        <v>433</v>
      </c>
      <c r="D67" s="244" t="s">
        <v>809</v>
      </c>
      <c r="E67" s="249" t="s">
        <v>778</v>
      </c>
      <c r="F67" s="246" t="s">
        <v>812</v>
      </c>
      <c r="G67" s="313" t="s">
        <v>200</v>
      </c>
    </row>
    <row r="68" spans="1:7" ht="20.100000000000001" customHeight="1">
      <c r="A68" s="243">
        <v>71</v>
      </c>
      <c r="B68" s="246" t="s">
        <v>434</v>
      </c>
      <c r="C68" s="248" t="s">
        <v>433</v>
      </c>
      <c r="D68" s="244" t="s">
        <v>809</v>
      </c>
      <c r="E68" s="249" t="s">
        <v>778</v>
      </c>
      <c r="F68" s="246" t="s">
        <v>813</v>
      </c>
      <c r="G68" s="313" t="s">
        <v>200</v>
      </c>
    </row>
    <row r="69" spans="1:7" ht="20.100000000000001" customHeight="1">
      <c r="A69" s="243">
        <v>72</v>
      </c>
      <c r="B69" s="246" t="s">
        <v>435</v>
      </c>
      <c r="C69" s="248" t="s">
        <v>436</v>
      </c>
      <c r="D69" s="246" t="s">
        <v>809</v>
      </c>
      <c r="E69" s="249" t="s">
        <v>778</v>
      </c>
      <c r="F69" s="246" t="s">
        <v>811</v>
      </c>
      <c r="G69" s="313" t="s">
        <v>200</v>
      </c>
    </row>
    <row r="70" spans="1:7" s="17" customFormat="1" ht="20.100000000000001" customHeight="1">
      <c r="A70" s="243">
        <v>73</v>
      </c>
      <c r="B70" s="246" t="s">
        <v>437</v>
      </c>
      <c r="C70" s="256" t="s">
        <v>422</v>
      </c>
      <c r="D70" s="246" t="s">
        <v>809</v>
      </c>
      <c r="E70" s="249" t="s">
        <v>778</v>
      </c>
      <c r="F70" s="246" t="s">
        <v>814</v>
      </c>
      <c r="G70" s="313" t="s">
        <v>200</v>
      </c>
    </row>
    <row r="71" spans="1:7" ht="20.100000000000001" customHeight="1">
      <c r="A71" s="243">
        <v>74</v>
      </c>
      <c r="B71" s="246" t="s">
        <v>438</v>
      </c>
      <c r="C71" s="248" t="s">
        <v>439</v>
      </c>
      <c r="D71" s="246" t="s">
        <v>809</v>
      </c>
      <c r="E71" s="249" t="s">
        <v>778</v>
      </c>
      <c r="F71" s="246" t="s">
        <v>815</v>
      </c>
      <c r="G71" s="313" t="s">
        <v>200</v>
      </c>
    </row>
    <row r="72" spans="1:7" ht="20.100000000000001" customHeight="1">
      <c r="A72" s="243">
        <v>75</v>
      </c>
      <c r="B72" s="244" t="s">
        <v>141</v>
      </c>
      <c r="C72" s="245" t="s">
        <v>65</v>
      </c>
      <c r="D72" s="250" t="s">
        <v>30</v>
      </c>
      <c r="E72" s="247" t="s">
        <v>32</v>
      </c>
      <c r="F72" s="244" t="s">
        <v>140</v>
      </c>
      <c r="G72" s="312" t="s">
        <v>200</v>
      </c>
    </row>
    <row r="73" spans="1:7" ht="20.100000000000001" customHeight="1">
      <c r="A73" s="243">
        <v>76</v>
      </c>
      <c r="B73" s="244" t="s">
        <v>139</v>
      </c>
      <c r="C73" s="245" t="s">
        <v>65</v>
      </c>
      <c r="D73" s="250" t="s">
        <v>30</v>
      </c>
      <c r="E73" s="247" t="s">
        <v>32</v>
      </c>
      <c r="F73" s="244" t="s">
        <v>440</v>
      </c>
      <c r="G73" s="312" t="s">
        <v>200</v>
      </c>
    </row>
    <row r="74" spans="1:7" ht="20.100000000000001" customHeight="1">
      <c r="A74" s="243">
        <v>77</v>
      </c>
      <c r="B74" s="246" t="s">
        <v>554</v>
      </c>
      <c r="C74" s="248" t="s">
        <v>441</v>
      </c>
      <c r="D74" s="250" t="s">
        <v>30</v>
      </c>
      <c r="E74" s="249" t="s">
        <v>778</v>
      </c>
      <c r="F74" s="246" t="s">
        <v>536</v>
      </c>
      <c r="G74" s="313" t="s">
        <v>200</v>
      </c>
    </row>
    <row r="75" spans="1:7" ht="20.100000000000001" customHeight="1">
      <c r="A75" s="243">
        <v>78</v>
      </c>
      <c r="B75" s="246" t="s">
        <v>442</v>
      </c>
      <c r="C75" s="248" t="s">
        <v>1127</v>
      </c>
      <c r="D75" s="250" t="s">
        <v>30</v>
      </c>
      <c r="E75" s="249" t="s">
        <v>778</v>
      </c>
      <c r="F75" s="246" t="s">
        <v>816</v>
      </c>
      <c r="G75" s="313" t="s">
        <v>200</v>
      </c>
    </row>
    <row r="76" spans="1:7" s="17" customFormat="1" ht="20.100000000000001" customHeight="1">
      <c r="A76" s="243">
        <v>79</v>
      </c>
      <c r="B76" s="246" t="s">
        <v>443</v>
      </c>
      <c r="C76" s="248" t="s">
        <v>1127</v>
      </c>
      <c r="D76" s="250" t="s">
        <v>30</v>
      </c>
      <c r="E76" s="249" t="s">
        <v>777</v>
      </c>
      <c r="F76" s="246" t="s">
        <v>444</v>
      </c>
      <c r="G76" s="313" t="s">
        <v>200</v>
      </c>
    </row>
    <row r="77" spans="1:7" s="17" customFormat="1" ht="20.100000000000001" customHeight="1">
      <c r="A77" s="243">
        <v>80</v>
      </c>
      <c r="B77" s="246" t="s">
        <v>445</v>
      </c>
      <c r="C77" s="248" t="s">
        <v>1127</v>
      </c>
      <c r="D77" s="250" t="s">
        <v>30</v>
      </c>
      <c r="E77" s="249" t="s">
        <v>777</v>
      </c>
      <c r="F77" s="246" t="s">
        <v>444</v>
      </c>
      <c r="G77" s="313" t="s">
        <v>200</v>
      </c>
    </row>
    <row r="78" spans="1:7" s="17" customFormat="1" ht="20.100000000000001" customHeight="1">
      <c r="A78" s="243">
        <v>81</v>
      </c>
      <c r="B78" s="246" t="s">
        <v>446</v>
      </c>
      <c r="C78" s="248" t="s">
        <v>1127</v>
      </c>
      <c r="D78" s="250" t="s">
        <v>30</v>
      </c>
      <c r="E78" s="249" t="s">
        <v>777</v>
      </c>
      <c r="F78" s="246" t="s">
        <v>444</v>
      </c>
      <c r="G78" s="313" t="s">
        <v>200</v>
      </c>
    </row>
    <row r="79" spans="1:7" s="17" customFormat="1" ht="20.100000000000001" customHeight="1">
      <c r="A79" s="243">
        <v>82</v>
      </c>
      <c r="B79" s="246" t="s">
        <v>817</v>
      </c>
      <c r="C79" s="248" t="s">
        <v>1128</v>
      </c>
      <c r="D79" s="250" t="s">
        <v>30</v>
      </c>
      <c r="E79" s="249" t="s">
        <v>777</v>
      </c>
      <c r="F79" s="246" t="s">
        <v>818</v>
      </c>
      <c r="G79" s="313" t="s">
        <v>200</v>
      </c>
    </row>
    <row r="80" spans="1:7" ht="20.100000000000001" customHeight="1">
      <c r="A80" s="243">
        <v>83</v>
      </c>
      <c r="B80" s="246" t="s">
        <v>819</v>
      </c>
      <c r="C80" s="248" t="s">
        <v>781</v>
      </c>
      <c r="D80" s="250" t="s">
        <v>30</v>
      </c>
      <c r="E80" s="249" t="s">
        <v>777</v>
      </c>
      <c r="F80" s="246" t="s">
        <v>820</v>
      </c>
      <c r="G80" s="313" t="s">
        <v>200</v>
      </c>
    </row>
    <row r="81" spans="1:7" s="17" customFormat="1" ht="20.100000000000001" customHeight="1">
      <c r="A81" s="243">
        <v>84</v>
      </c>
      <c r="B81" s="252" t="s">
        <v>447</v>
      </c>
      <c r="C81" s="248" t="s">
        <v>781</v>
      </c>
      <c r="D81" s="250" t="s">
        <v>30</v>
      </c>
      <c r="E81" s="249" t="s">
        <v>778</v>
      </c>
      <c r="F81" s="246" t="s">
        <v>448</v>
      </c>
      <c r="G81" s="313" t="s">
        <v>200</v>
      </c>
    </row>
    <row r="82" spans="1:7" ht="20.100000000000001" customHeight="1">
      <c r="A82" s="243">
        <v>85</v>
      </c>
      <c r="B82" s="252" t="s">
        <v>449</v>
      </c>
      <c r="C82" s="246" t="s">
        <v>781</v>
      </c>
      <c r="D82" s="250" t="s">
        <v>30</v>
      </c>
      <c r="E82" s="249" t="s">
        <v>778</v>
      </c>
      <c r="F82" s="246" t="s">
        <v>821</v>
      </c>
      <c r="G82" s="313" t="s">
        <v>200</v>
      </c>
    </row>
    <row r="83" spans="1:7" ht="20.100000000000001" customHeight="1">
      <c r="A83" s="243">
        <v>86</v>
      </c>
      <c r="B83" s="246" t="s">
        <v>450</v>
      </c>
      <c r="C83" s="248" t="s">
        <v>781</v>
      </c>
      <c r="D83" s="250" t="s">
        <v>30</v>
      </c>
      <c r="E83" s="249" t="s">
        <v>777</v>
      </c>
      <c r="F83" s="246" t="s">
        <v>822</v>
      </c>
      <c r="G83" s="313" t="s">
        <v>200</v>
      </c>
    </row>
    <row r="84" spans="1:7" ht="20.100000000000001" customHeight="1">
      <c r="A84" s="243">
        <v>87</v>
      </c>
      <c r="B84" s="246" t="s">
        <v>451</v>
      </c>
      <c r="C84" s="248" t="s">
        <v>487</v>
      </c>
      <c r="D84" s="244" t="s">
        <v>452</v>
      </c>
      <c r="E84" s="249" t="s">
        <v>778</v>
      </c>
      <c r="F84" s="246" t="s">
        <v>452</v>
      </c>
      <c r="G84" s="313" t="s">
        <v>200</v>
      </c>
    </row>
    <row r="85" spans="1:7" ht="20.100000000000001" customHeight="1">
      <c r="A85" s="243">
        <v>88</v>
      </c>
      <c r="B85" s="246" t="s">
        <v>453</v>
      </c>
      <c r="C85" s="248" t="s">
        <v>487</v>
      </c>
      <c r="D85" s="244" t="s">
        <v>452</v>
      </c>
      <c r="E85" s="247" t="s">
        <v>25</v>
      </c>
      <c r="F85" s="246" t="s">
        <v>823</v>
      </c>
      <c r="G85" s="313" t="s">
        <v>200</v>
      </c>
    </row>
    <row r="86" spans="1:7" ht="20.100000000000001" customHeight="1">
      <c r="A86" s="243">
        <v>89</v>
      </c>
      <c r="B86" s="246" t="s">
        <v>454</v>
      </c>
      <c r="C86" s="248" t="s">
        <v>455</v>
      </c>
      <c r="D86" s="244" t="s">
        <v>452</v>
      </c>
      <c r="E86" s="249" t="s">
        <v>778</v>
      </c>
      <c r="F86" s="246" t="s">
        <v>452</v>
      </c>
      <c r="G86" s="313" t="s">
        <v>200</v>
      </c>
    </row>
    <row r="87" spans="1:7" ht="20.100000000000001" customHeight="1">
      <c r="A87" s="243">
        <v>90</v>
      </c>
      <c r="B87" s="246" t="s">
        <v>456</v>
      </c>
      <c r="C87" s="248" t="s">
        <v>781</v>
      </c>
      <c r="D87" s="244" t="s">
        <v>452</v>
      </c>
      <c r="E87" s="249" t="s">
        <v>777</v>
      </c>
      <c r="F87" s="246" t="s">
        <v>452</v>
      </c>
      <c r="G87" s="313" t="s">
        <v>200</v>
      </c>
    </row>
    <row r="88" spans="1:7" ht="20.100000000000001" customHeight="1">
      <c r="A88" s="243">
        <v>91</v>
      </c>
      <c r="B88" s="246" t="s">
        <v>138</v>
      </c>
      <c r="C88" s="248" t="s">
        <v>137</v>
      </c>
      <c r="D88" s="244" t="s">
        <v>779</v>
      </c>
      <c r="E88" s="249" t="s">
        <v>25</v>
      </c>
      <c r="F88" s="246" t="s">
        <v>136</v>
      </c>
      <c r="G88" s="313" t="s">
        <v>200</v>
      </c>
    </row>
    <row r="89" spans="1:7" ht="20.100000000000001" customHeight="1">
      <c r="A89" s="243">
        <v>92</v>
      </c>
      <c r="B89" s="246" t="s">
        <v>457</v>
      </c>
      <c r="C89" s="248" t="s">
        <v>824</v>
      </c>
      <c r="D89" s="246" t="s">
        <v>33</v>
      </c>
      <c r="E89" s="249" t="s">
        <v>778</v>
      </c>
      <c r="F89" s="246" t="s">
        <v>458</v>
      </c>
      <c r="G89" s="313" t="s">
        <v>200</v>
      </c>
    </row>
    <row r="90" spans="1:7" ht="20.100000000000001" customHeight="1">
      <c r="A90" s="243">
        <v>93</v>
      </c>
      <c r="B90" s="246" t="s">
        <v>555</v>
      </c>
      <c r="C90" s="248" t="s">
        <v>537</v>
      </c>
      <c r="D90" s="246" t="s">
        <v>33</v>
      </c>
      <c r="E90" s="249" t="s">
        <v>32</v>
      </c>
      <c r="F90" s="246" t="s">
        <v>538</v>
      </c>
      <c r="G90" s="313" t="s">
        <v>200</v>
      </c>
    </row>
    <row r="91" spans="1:7" ht="20.100000000000001" customHeight="1">
      <c r="A91" s="243">
        <v>94</v>
      </c>
      <c r="B91" s="246" t="s">
        <v>459</v>
      </c>
      <c r="C91" s="248" t="s">
        <v>460</v>
      </c>
      <c r="D91" s="246" t="s">
        <v>33</v>
      </c>
      <c r="E91" s="249" t="s">
        <v>778</v>
      </c>
      <c r="F91" s="246" t="s">
        <v>458</v>
      </c>
      <c r="G91" s="313" t="s">
        <v>200</v>
      </c>
    </row>
    <row r="92" spans="1:7" ht="20.100000000000001" customHeight="1">
      <c r="A92" s="243">
        <v>95</v>
      </c>
      <c r="B92" s="246" t="s">
        <v>461</v>
      </c>
      <c r="C92" s="248" t="s">
        <v>1129</v>
      </c>
      <c r="D92" s="246" t="s">
        <v>33</v>
      </c>
      <c r="E92" s="249" t="s">
        <v>778</v>
      </c>
      <c r="F92" s="246" t="s">
        <v>458</v>
      </c>
      <c r="G92" s="313" t="s">
        <v>200</v>
      </c>
    </row>
    <row r="93" spans="1:7" ht="20.100000000000001" customHeight="1">
      <c r="A93" s="243">
        <v>96</v>
      </c>
      <c r="B93" s="246" t="s">
        <v>462</v>
      </c>
      <c r="C93" s="248" t="s">
        <v>781</v>
      </c>
      <c r="D93" s="246" t="s">
        <v>33</v>
      </c>
      <c r="E93" s="249" t="s">
        <v>777</v>
      </c>
      <c r="F93" s="246" t="s">
        <v>463</v>
      </c>
      <c r="G93" s="313" t="s">
        <v>200</v>
      </c>
    </row>
    <row r="94" spans="1:7" ht="20.100000000000001" customHeight="1">
      <c r="A94" s="243">
        <v>97</v>
      </c>
      <c r="B94" s="246" t="s">
        <v>464</v>
      </c>
      <c r="C94" s="248" t="s">
        <v>781</v>
      </c>
      <c r="D94" s="246" t="s">
        <v>33</v>
      </c>
      <c r="E94" s="249" t="s">
        <v>777</v>
      </c>
      <c r="F94" s="246" t="s">
        <v>463</v>
      </c>
      <c r="G94" s="313" t="s">
        <v>200</v>
      </c>
    </row>
    <row r="95" spans="1:7" ht="20.100000000000001" customHeight="1">
      <c r="A95" s="243">
        <v>99</v>
      </c>
      <c r="B95" s="244" t="s">
        <v>135</v>
      </c>
      <c r="C95" s="245" t="s">
        <v>1130</v>
      </c>
      <c r="D95" s="246" t="s">
        <v>779</v>
      </c>
      <c r="E95" s="247" t="s">
        <v>25</v>
      </c>
      <c r="F95" s="244" t="s">
        <v>129</v>
      </c>
      <c r="G95" s="312" t="s">
        <v>200</v>
      </c>
    </row>
    <row r="96" spans="1:7" ht="20.100000000000001" customHeight="1">
      <c r="A96" s="243">
        <v>100</v>
      </c>
      <c r="B96" s="246" t="s">
        <v>466</v>
      </c>
      <c r="C96" s="248" t="s">
        <v>1131</v>
      </c>
      <c r="D96" s="246" t="s">
        <v>779</v>
      </c>
      <c r="E96" s="249" t="s">
        <v>25</v>
      </c>
      <c r="F96" s="246" t="s">
        <v>465</v>
      </c>
      <c r="G96" s="313" t="s">
        <v>200</v>
      </c>
    </row>
    <row r="97" spans="1:7" ht="20.100000000000001" customHeight="1">
      <c r="A97" s="243">
        <v>101</v>
      </c>
      <c r="B97" s="246" t="s">
        <v>134</v>
      </c>
      <c r="C97" s="248" t="s">
        <v>1132</v>
      </c>
      <c r="D97" s="246" t="s">
        <v>779</v>
      </c>
      <c r="E97" s="249" t="s">
        <v>25</v>
      </c>
      <c r="F97" s="246" t="s">
        <v>129</v>
      </c>
      <c r="G97" s="313" t="s">
        <v>200</v>
      </c>
    </row>
    <row r="98" spans="1:7" ht="20.100000000000001" customHeight="1">
      <c r="A98" s="243">
        <v>102</v>
      </c>
      <c r="B98" s="246" t="s">
        <v>133</v>
      </c>
      <c r="C98" s="248" t="s">
        <v>1132</v>
      </c>
      <c r="D98" s="246" t="s">
        <v>779</v>
      </c>
      <c r="E98" s="249" t="s">
        <v>25</v>
      </c>
      <c r="F98" s="246" t="s">
        <v>129</v>
      </c>
      <c r="G98" s="313" t="s">
        <v>200</v>
      </c>
    </row>
    <row r="99" spans="1:7" ht="20.100000000000001" customHeight="1">
      <c r="A99" s="243">
        <v>103</v>
      </c>
      <c r="B99" s="246" t="s">
        <v>132</v>
      </c>
      <c r="C99" s="248" t="s">
        <v>1132</v>
      </c>
      <c r="D99" s="246" t="s">
        <v>779</v>
      </c>
      <c r="E99" s="249" t="s">
        <v>25</v>
      </c>
      <c r="F99" s="246" t="s">
        <v>129</v>
      </c>
      <c r="G99" s="313" t="s">
        <v>200</v>
      </c>
    </row>
    <row r="100" spans="1:7" ht="20.100000000000001" customHeight="1">
      <c r="A100" s="243">
        <v>104</v>
      </c>
      <c r="B100" s="244" t="s">
        <v>131</v>
      </c>
      <c r="C100" s="245" t="s">
        <v>467</v>
      </c>
      <c r="D100" s="246" t="s">
        <v>779</v>
      </c>
      <c r="E100" s="247" t="s">
        <v>25</v>
      </c>
      <c r="F100" s="244" t="s">
        <v>468</v>
      </c>
      <c r="G100" s="312" t="s">
        <v>200</v>
      </c>
    </row>
    <row r="101" spans="1:7" ht="20.100000000000001" customHeight="1">
      <c r="A101" s="243">
        <v>105</v>
      </c>
      <c r="B101" s="252" t="s">
        <v>469</v>
      </c>
      <c r="C101" s="256" t="s">
        <v>470</v>
      </c>
      <c r="D101" s="246" t="s">
        <v>779</v>
      </c>
      <c r="E101" s="249" t="s">
        <v>25</v>
      </c>
      <c r="F101" s="246" t="s">
        <v>129</v>
      </c>
      <c r="G101" s="313" t="s">
        <v>200</v>
      </c>
    </row>
    <row r="102" spans="1:7" ht="20.100000000000001" customHeight="1">
      <c r="A102" s="243">
        <v>106</v>
      </c>
      <c r="B102" s="244" t="s">
        <v>471</v>
      </c>
      <c r="C102" s="245" t="s">
        <v>1133</v>
      </c>
      <c r="D102" s="246" t="s">
        <v>779</v>
      </c>
      <c r="E102" s="247" t="s">
        <v>25</v>
      </c>
      <c r="F102" s="244" t="s">
        <v>129</v>
      </c>
      <c r="G102" s="312" t="s">
        <v>200</v>
      </c>
    </row>
    <row r="103" spans="1:7" ht="20.100000000000001" customHeight="1">
      <c r="A103" s="243">
        <v>107</v>
      </c>
      <c r="B103" s="244" t="s">
        <v>605</v>
      </c>
      <c r="C103" s="245" t="s">
        <v>606</v>
      </c>
      <c r="D103" s="246" t="s">
        <v>779</v>
      </c>
      <c r="E103" s="247" t="s">
        <v>25</v>
      </c>
      <c r="F103" s="244" t="s">
        <v>130</v>
      </c>
      <c r="G103" s="312" t="s">
        <v>200</v>
      </c>
    </row>
    <row r="104" spans="1:7" ht="20.100000000000001" customHeight="1">
      <c r="A104" s="243">
        <v>108</v>
      </c>
      <c r="B104" s="244" t="s">
        <v>472</v>
      </c>
      <c r="C104" s="245" t="s">
        <v>607</v>
      </c>
      <c r="D104" s="246" t="s">
        <v>779</v>
      </c>
      <c r="E104" s="247" t="s">
        <v>25</v>
      </c>
      <c r="F104" s="244" t="s">
        <v>129</v>
      </c>
      <c r="G104" s="312" t="s">
        <v>200</v>
      </c>
    </row>
    <row r="105" spans="1:7" ht="20.100000000000001" customHeight="1">
      <c r="A105" s="243">
        <v>109</v>
      </c>
      <c r="B105" s="252" t="s">
        <v>473</v>
      </c>
      <c r="C105" s="256" t="s">
        <v>1134</v>
      </c>
      <c r="D105" s="246" t="s">
        <v>779</v>
      </c>
      <c r="E105" s="249" t="s">
        <v>25</v>
      </c>
      <c r="F105" s="246" t="s">
        <v>129</v>
      </c>
      <c r="G105" s="313" t="s">
        <v>200</v>
      </c>
    </row>
    <row r="106" spans="1:7" ht="20.100000000000001" customHeight="1">
      <c r="A106" s="243">
        <v>110</v>
      </c>
      <c r="B106" s="246" t="s">
        <v>579</v>
      </c>
      <c r="C106" s="248" t="s">
        <v>367</v>
      </c>
      <c r="D106" s="246" t="s">
        <v>779</v>
      </c>
      <c r="E106" s="249" t="s">
        <v>777</v>
      </c>
      <c r="F106" s="246" t="s">
        <v>474</v>
      </c>
      <c r="G106" s="313" t="s">
        <v>200</v>
      </c>
    </row>
    <row r="107" spans="1:7" ht="20.100000000000001" customHeight="1">
      <c r="A107" s="243">
        <v>111</v>
      </c>
      <c r="B107" s="246" t="s">
        <v>580</v>
      </c>
      <c r="C107" s="248" t="s">
        <v>367</v>
      </c>
      <c r="D107" s="246" t="s">
        <v>779</v>
      </c>
      <c r="E107" s="249" t="s">
        <v>777</v>
      </c>
      <c r="F107" s="246" t="s">
        <v>474</v>
      </c>
      <c r="G107" s="313" t="s">
        <v>200</v>
      </c>
    </row>
    <row r="108" spans="1:7" ht="20.100000000000001" customHeight="1">
      <c r="A108" s="243">
        <v>112</v>
      </c>
      <c r="B108" s="246" t="s">
        <v>475</v>
      </c>
      <c r="C108" s="248" t="s">
        <v>1135</v>
      </c>
      <c r="D108" s="246" t="s">
        <v>779</v>
      </c>
      <c r="E108" s="247" t="s">
        <v>25</v>
      </c>
      <c r="F108" s="246" t="s">
        <v>825</v>
      </c>
      <c r="G108" s="313" t="s">
        <v>200</v>
      </c>
    </row>
    <row r="109" spans="1:7" ht="20.100000000000001" customHeight="1">
      <c r="A109" s="243">
        <v>114</v>
      </c>
      <c r="B109" s="260" t="s">
        <v>476</v>
      </c>
      <c r="C109" s="256" t="s">
        <v>477</v>
      </c>
      <c r="D109" s="250" t="s">
        <v>30</v>
      </c>
      <c r="E109" s="249" t="s">
        <v>778</v>
      </c>
      <c r="F109" s="246" t="s">
        <v>826</v>
      </c>
      <c r="G109" s="313" t="s">
        <v>200</v>
      </c>
    </row>
    <row r="110" spans="1:7" ht="20.100000000000001" customHeight="1">
      <c r="A110" s="243">
        <v>115</v>
      </c>
      <c r="B110" s="252" t="s">
        <v>478</v>
      </c>
      <c r="C110" s="314" t="s">
        <v>827</v>
      </c>
      <c r="D110" s="261" t="s">
        <v>28</v>
      </c>
      <c r="E110" s="247" t="s">
        <v>25</v>
      </c>
      <c r="F110" s="246" t="s">
        <v>479</v>
      </c>
      <c r="G110" s="313" t="s">
        <v>201</v>
      </c>
    </row>
    <row r="111" spans="1:7" ht="20.100000000000001" customHeight="1">
      <c r="A111" s="243">
        <v>116</v>
      </c>
      <c r="B111" s="252" t="s">
        <v>558</v>
      </c>
      <c r="C111" s="314" t="s">
        <v>827</v>
      </c>
      <c r="D111" s="262" t="s">
        <v>801</v>
      </c>
      <c r="E111" s="263" t="s">
        <v>25</v>
      </c>
      <c r="F111" s="262" t="s">
        <v>480</v>
      </c>
      <c r="G111" s="313" t="s">
        <v>201</v>
      </c>
    </row>
    <row r="112" spans="1:7" ht="20.100000000000001" customHeight="1">
      <c r="A112" s="243">
        <v>117</v>
      </c>
      <c r="B112" s="252" t="s">
        <v>128</v>
      </c>
      <c r="C112" s="314" t="s">
        <v>827</v>
      </c>
      <c r="D112" s="262" t="s">
        <v>97</v>
      </c>
      <c r="E112" s="263" t="s">
        <v>25</v>
      </c>
      <c r="F112" s="262" t="s">
        <v>481</v>
      </c>
      <c r="G112" s="313" t="s">
        <v>584</v>
      </c>
    </row>
    <row r="113" spans="1:7" ht="20.100000000000001" customHeight="1">
      <c r="A113" s="243">
        <v>119</v>
      </c>
      <c r="B113" s="252" t="s">
        <v>559</v>
      </c>
      <c r="C113" s="314" t="s">
        <v>827</v>
      </c>
      <c r="D113" s="262" t="s">
        <v>801</v>
      </c>
      <c r="E113" s="263" t="s">
        <v>25</v>
      </c>
      <c r="F113" s="262" t="s">
        <v>482</v>
      </c>
      <c r="G113" s="313" t="s">
        <v>201</v>
      </c>
    </row>
    <row r="114" spans="1:7" ht="20.100000000000001" customHeight="1">
      <c r="A114" s="243">
        <v>120</v>
      </c>
      <c r="B114" s="252" t="s">
        <v>828</v>
      </c>
      <c r="C114" s="314" t="s">
        <v>827</v>
      </c>
      <c r="D114" s="262" t="s">
        <v>801</v>
      </c>
      <c r="E114" s="263" t="s">
        <v>25</v>
      </c>
      <c r="F114" s="262" t="s">
        <v>483</v>
      </c>
      <c r="G114" s="313" t="s">
        <v>201</v>
      </c>
    </row>
    <row r="115" spans="1:7" ht="20.100000000000001" customHeight="1">
      <c r="A115" s="243">
        <v>122</v>
      </c>
      <c r="B115" s="260" t="s">
        <v>484</v>
      </c>
      <c r="C115" s="256" t="s">
        <v>829</v>
      </c>
      <c r="D115" s="246" t="s">
        <v>792</v>
      </c>
      <c r="E115" s="263" t="s">
        <v>25</v>
      </c>
      <c r="F115" s="262" t="s">
        <v>485</v>
      </c>
      <c r="G115" s="318" t="s">
        <v>200</v>
      </c>
    </row>
    <row r="116" spans="1:7" ht="20.100000000000001" customHeight="1">
      <c r="A116" s="243">
        <v>123</v>
      </c>
      <c r="B116" s="252" t="s">
        <v>127</v>
      </c>
      <c r="C116" s="248" t="s">
        <v>1135</v>
      </c>
      <c r="D116" s="260" t="s">
        <v>33</v>
      </c>
      <c r="E116" s="264" t="s">
        <v>830</v>
      </c>
      <c r="F116" s="262" t="s">
        <v>831</v>
      </c>
      <c r="G116" s="318" t="s">
        <v>200</v>
      </c>
    </row>
    <row r="117" spans="1:7" ht="20.100000000000001" customHeight="1">
      <c r="A117" s="243">
        <v>124</v>
      </c>
      <c r="B117" s="252" t="s">
        <v>486</v>
      </c>
      <c r="C117" s="256" t="s">
        <v>487</v>
      </c>
      <c r="D117" s="260" t="s">
        <v>26</v>
      </c>
      <c r="E117" s="264" t="s">
        <v>25</v>
      </c>
      <c r="F117" s="262" t="s">
        <v>126</v>
      </c>
      <c r="G117" s="318" t="s">
        <v>200</v>
      </c>
    </row>
    <row r="118" spans="1:7" ht="20.100000000000001" customHeight="1">
      <c r="A118" s="243">
        <v>125</v>
      </c>
      <c r="B118" s="252" t="s">
        <v>488</v>
      </c>
      <c r="C118" s="256" t="s">
        <v>650</v>
      </c>
      <c r="D118" s="250" t="s">
        <v>30</v>
      </c>
      <c r="E118" s="264" t="s">
        <v>32</v>
      </c>
      <c r="F118" s="262" t="s">
        <v>125</v>
      </c>
      <c r="G118" s="318" t="s">
        <v>200</v>
      </c>
    </row>
    <row r="119" spans="1:7" ht="20.100000000000001" customHeight="1">
      <c r="A119" s="243">
        <v>126</v>
      </c>
      <c r="B119" s="252" t="s">
        <v>124</v>
      </c>
      <c r="C119" s="256" t="s">
        <v>422</v>
      </c>
      <c r="D119" s="260" t="s">
        <v>123</v>
      </c>
      <c r="E119" s="264" t="s">
        <v>830</v>
      </c>
      <c r="F119" s="262" t="s">
        <v>832</v>
      </c>
      <c r="G119" s="318" t="s">
        <v>200</v>
      </c>
    </row>
    <row r="120" spans="1:7" ht="20.100000000000001" customHeight="1">
      <c r="A120" s="243">
        <v>127</v>
      </c>
      <c r="B120" s="252" t="s">
        <v>489</v>
      </c>
      <c r="C120" s="248" t="s">
        <v>1135</v>
      </c>
      <c r="D120" s="260" t="s">
        <v>28</v>
      </c>
      <c r="E120" s="264" t="s">
        <v>32</v>
      </c>
      <c r="F120" s="262" t="s">
        <v>490</v>
      </c>
      <c r="G120" s="318" t="s">
        <v>201</v>
      </c>
    </row>
    <row r="121" spans="1:7" ht="20.100000000000001" customHeight="1">
      <c r="A121" s="243">
        <v>128</v>
      </c>
      <c r="B121" s="252" t="s">
        <v>833</v>
      </c>
      <c r="C121" s="256" t="s">
        <v>834</v>
      </c>
      <c r="D121" s="246" t="s">
        <v>48</v>
      </c>
      <c r="E121" s="265" t="s">
        <v>778</v>
      </c>
      <c r="F121" s="246" t="s">
        <v>122</v>
      </c>
      <c r="G121" s="313" t="s">
        <v>200</v>
      </c>
    </row>
    <row r="122" spans="1:7" ht="20.100000000000001" customHeight="1">
      <c r="A122" s="243">
        <v>130</v>
      </c>
      <c r="B122" s="252" t="s">
        <v>835</v>
      </c>
      <c r="C122" s="256" t="s">
        <v>836</v>
      </c>
      <c r="D122" s="260" t="s">
        <v>28</v>
      </c>
      <c r="E122" s="264" t="s">
        <v>32</v>
      </c>
      <c r="F122" s="262" t="s">
        <v>121</v>
      </c>
      <c r="G122" s="318" t="s">
        <v>201</v>
      </c>
    </row>
    <row r="123" spans="1:7" ht="20.100000000000001" customHeight="1">
      <c r="A123" s="243">
        <v>131</v>
      </c>
      <c r="B123" s="252" t="s">
        <v>837</v>
      </c>
      <c r="C123" s="256" t="s">
        <v>836</v>
      </c>
      <c r="D123" s="250" t="s">
        <v>30</v>
      </c>
      <c r="E123" s="264" t="s">
        <v>32</v>
      </c>
      <c r="F123" s="262" t="s">
        <v>120</v>
      </c>
      <c r="G123" s="318" t="s">
        <v>200</v>
      </c>
    </row>
    <row r="124" spans="1:7" ht="20.100000000000001" customHeight="1">
      <c r="A124" s="243">
        <v>132</v>
      </c>
      <c r="B124" s="252" t="s">
        <v>119</v>
      </c>
      <c r="C124" s="256" t="s">
        <v>807</v>
      </c>
      <c r="D124" s="260" t="s">
        <v>805</v>
      </c>
      <c r="E124" s="264" t="s">
        <v>25</v>
      </c>
      <c r="F124" s="262" t="s">
        <v>118</v>
      </c>
      <c r="G124" s="318" t="s">
        <v>200</v>
      </c>
    </row>
    <row r="125" spans="1:7" ht="20.100000000000001" customHeight="1">
      <c r="A125" s="243">
        <v>133</v>
      </c>
      <c r="B125" s="252" t="s">
        <v>117</v>
      </c>
      <c r="C125" s="256" t="s">
        <v>1136</v>
      </c>
      <c r="D125" s="260" t="s">
        <v>28</v>
      </c>
      <c r="E125" s="264" t="s">
        <v>830</v>
      </c>
      <c r="F125" s="262" t="s">
        <v>838</v>
      </c>
      <c r="G125" s="318" t="s">
        <v>201</v>
      </c>
    </row>
    <row r="126" spans="1:7" ht="20.100000000000001" customHeight="1">
      <c r="A126" s="243">
        <v>134</v>
      </c>
      <c r="B126" s="260" t="s">
        <v>839</v>
      </c>
      <c r="C126" s="256" t="s">
        <v>491</v>
      </c>
      <c r="D126" s="246" t="s">
        <v>48</v>
      </c>
      <c r="E126" s="264" t="s">
        <v>32</v>
      </c>
      <c r="F126" s="262" t="s">
        <v>116</v>
      </c>
      <c r="G126" s="318" t="s">
        <v>200</v>
      </c>
    </row>
    <row r="127" spans="1:7" ht="20.100000000000001" customHeight="1">
      <c r="A127" s="243">
        <v>135</v>
      </c>
      <c r="B127" s="260" t="s">
        <v>492</v>
      </c>
      <c r="C127" s="256" t="s">
        <v>1137</v>
      </c>
      <c r="D127" s="256" t="s">
        <v>26</v>
      </c>
      <c r="E127" s="264" t="s">
        <v>25</v>
      </c>
      <c r="F127" s="248" t="s">
        <v>840</v>
      </c>
      <c r="G127" s="316" t="s">
        <v>200</v>
      </c>
    </row>
    <row r="128" spans="1:7" ht="20.100000000000001" customHeight="1">
      <c r="A128" s="243">
        <v>136</v>
      </c>
      <c r="B128" s="260" t="s">
        <v>115</v>
      </c>
      <c r="C128" s="256" t="s">
        <v>493</v>
      </c>
      <c r="D128" s="260" t="s">
        <v>45</v>
      </c>
      <c r="E128" s="264" t="s">
        <v>32</v>
      </c>
      <c r="F128" s="262" t="s">
        <v>114</v>
      </c>
      <c r="G128" s="318" t="s">
        <v>200</v>
      </c>
    </row>
    <row r="129" spans="1:7" ht="20.100000000000001" customHeight="1">
      <c r="A129" s="243">
        <v>137</v>
      </c>
      <c r="B129" s="256" t="s">
        <v>494</v>
      </c>
      <c r="C129" s="256" t="s">
        <v>841</v>
      </c>
      <c r="D129" s="256" t="s">
        <v>45</v>
      </c>
      <c r="E129" s="266" t="s">
        <v>32</v>
      </c>
      <c r="F129" s="248" t="s">
        <v>842</v>
      </c>
      <c r="G129" s="316" t="s">
        <v>200</v>
      </c>
    </row>
    <row r="130" spans="1:7" ht="20.100000000000001" customHeight="1">
      <c r="A130" s="243">
        <v>138</v>
      </c>
      <c r="B130" s="260" t="s">
        <v>495</v>
      </c>
      <c r="C130" s="256" t="s">
        <v>477</v>
      </c>
      <c r="D130" s="250" t="s">
        <v>30</v>
      </c>
      <c r="E130" s="264" t="s">
        <v>750</v>
      </c>
      <c r="F130" s="248" t="s">
        <v>113</v>
      </c>
      <c r="G130" s="316" t="s">
        <v>200</v>
      </c>
    </row>
    <row r="131" spans="1:7" ht="20.100000000000001" customHeight="1">
      <c r="A131" s="243">
        <v>139</v>
      </c>
      <c r="B131" s="260" t="s">
        <v>496</v>
      </c>
      <c r="C131" s="256" t="s">
        <v>477</v>
      </c>
      <c r="D131" s="250" t="s">
        <v>30</v>
      </c>
      <c r="E131" s="264" t="s">
        <v>750</v>
      </c>
      <c r="F131" s="248" t="s">
        <v>112</v>
      </c>
      <c r="G131" s="316" t="s">
        <v>200</v>
      </c>
    </row>
    <row r="132" spans="1:7" ht="20.100000000000001" customHeight="1">
      <c r="A132" s="243">
        <v>140</v>
      </c>
      <c r="B132" s="260" t="s">
        <v>497</v>
      </c>
      <c r="C132" s="256" t="s">
        <v>477</v>
      </c>
      <c r="D132" s="250" t="s">
        <v>30</v>
      </c>
      <c r="E132" s="264" t="s">
        <v>750</v>
      </c>
      <c r="F132" s="248" t="s">
        <v>111</v>
      </c>
      <c r="G132" s="316" t="s">
        <v>200</v>
      </c>
    </row>
    <row r="133" spans="1:7" ht="20.100000000000001" customHeight="1">
      <c r="A133" s="243">
        <v>141</v>
      </c>
      <c r="B133" s="252" t="s">
        <v>110</v>
      </c>
      <c r="C133" s="256" t="s">
        <v>608</v>
      </c>
      <c r="D133" s="260" t="s">
        <v>26</v>
      </c>
      <c r="E133" s="264" t="s">
        <v>843</v>
      </c>
      <c r="F133" s="248" t="s">
        <v>109</v>
      </c>
      <c r="G133" s="316" t="s">
        <v>200</v>
      </c>
    </row>
    <row r="134" spans="1:7" ht="20.100000000000001" customHeight="1">
      <c r="A134" s="243">
        <v>142</v>
      </c>
      <c r="B134" s="260" t="s">
        <v>560</v>
      </c>
      <c r="C134" s="256" t="s">
        <v>609</v>
      </c>
      <c r="D134" s="250" t="s">
        <v>30</v>
      </c>
      <c r="E134" s="264" t="s">
        <v>830</v>
      </c>
      <c r="F134" s="262" t="s">
        <v>108</v>
      </c>
      <c r="G134" s="318" t="s">
        <v>202</v>
      </c>
    </row>
    <row r="135" spans="1:7" ht="20.100000000000001" customHeight="1">
      <c r="A135" s="243">
        <v>143</v>
      </c>
      <c r="B135" s="260" t="s">
        <v>561</v>
      </c>
      <c r="C135" s="256" t="s">
        <v>29</v>
      </c>
      <c r="D135" s="250" t="s">
        <v>30</v>
      </c>
      <c r="E135" s="264" t="s">
        <v>830</v>
      </c>
      <c r="F135" s="262" t="s">
        <v>107</v>
      </c>
      <c r="G135" s="318" t="s">
        <v>200</v>
      </c>
    </row>
    <row r="136" spans="1:7" ht="20.100000000000001" customHeight="1">
      <c r="A136" s="250">
        <v>144</v>
      </c>
      <c r="B136" s="260" t="s">
        <v>610</v>
      </c>
      <c r="C136" s="256" t="s">
        <v>844</v>
      </c>
      <c r="D136" s="250" t="s">
        <v>30</v>
      </c>
      <c r="E136" s="264" t="s">
        <v>843</v>
      </c>
      <c r="F136" s="262" t="s">
        <v>106</v>
      </c>
      <c r="G136" s="318" t="s">
        <v>200</v>
      </c>
    </row>
    <row r="137" spans="1:7" ht="20.100000000000001" customHeight="1">
      <c r="A137" s="250">
        <v>145</v>
      </c>
      <c r="B137" s="260" t="s">
        <v>105</v>
      </c>
      <c r="C137" s="256" t="s">
        <v>498</v>
      </c>
      <c r="D137" s="260" t="s">
        <v>79</v>
      </c>
      <c r="E137" s="264" t="s">
        <v>843</v>
      </c>
      <c r="F137" s="262" t="s">
        <v>845</v>
      </c>
      <c r="G137" s="318" t="s">
        <v>200</v>
      </c>
    </row>
    <row r="138" spans="1:7" ht="20.100000000000001" customHeight="1">
      <c r="A138" s="250">
        <v>146</v>
      </c>
      <c r="B138" s="252" t="s">
        <v>846</v>
      </c>
      <c r="C138" s="248" t="s">
        <v>499</v>
      </c>
      <c r="D138" s="260" t="s">
        <v>33</v>
      </c>
      <c r="E138" s="264" t="s">
        <v>32</v>
      </c>
      <c r="F138" s="262" t="s">
        <v>847</v>
      </c>
      <c r="G138" s="318" t="s">
        <v>200</v>
      </c>
    </row>
    <row r="139" spans="1:7" ht="20.100000000000001" customHeight="1">
      <c r="A139" s="250">
        <v>147</v>
      </c>
      <c r="B139" s="252" t="s">
        <v>500</v>
      </c>
      <c r="C139" s="248" t="s">
        <v>499</v>
      </c>
      <c r="D139" s="260" t="s">
        <v>33</v>
      </c>
      <c r="E139" s="264" t="s">
        <v>32</v>
      </c>
      <c r="F139" s="262" t="s">
        <v>104</v>
      </c>
      <c r="G139" s="318" t="s">
        <v>200</v>
      </c>
    </row>
    <row r="140" spans="1:7" ht="20.100000000000001" customHeight="1">
      <c r="A140" s="250">
        <v>148</v>
      </c>
      <c r="B140" s="252" t="s">
        <v>848</v>
      </c>
      <c r="C140" s="248" t="s">
        <v>499</v>
      </c>
      <c r="D140" s="250" t="s">
        <v>30</v>
      </c>
      <c r="E140" s="264" t="s">
        <v>32</v>
      </c>
      <c r="F140" s="262" t="s">
        <v>849</v>
      </c>
      <c r="G140" s="318" t="s">
        <v>200</v>
      </c>
    </row>
    <row r="141" spans="1:7" ht="20.100000000000001" customHeight="1">
      <c r="A141" s="250">
        <v>149</v>
      </c>
      <c r="B141" s="252" t="s">
        <v>850</v>
      </c>
      <c r="C141" s="319" t="s">
        <v>851</v>
      </c>
      <c r="D141" s="250" t="s">
        <v>30</v>
      </c>
      <c r="E141" s="264" t="s">
        <v>32</v>
      </c>
      <c r="F141" s="262" t="s">
        <v>852</v>
      </c>
      <c r="G141" s="318" t="s">
        <v>200</v>
      </c>
    </row>
    <row r="142" spans="1:7" ht="20.100000000000001" customHeight="1">
      <c r="A142" s="250">
        <v>150</v>
      </c>
      <c r="B142" s="260" t="s">
        <v>103</v>
      </c>
      <c r="C142" s="256" t="s">
        <v>1138</v>
      </c>
      <c r="D142" s="260" t="s">
        <v>33</v>
      </c>
      <c r="E142" s="264" t="s">
        <v>830</v>
      </c>
      <c r="F142" s="262" t="s">
        <v>853</v>
      </c>
      <c r="G142" s="318" t="s">
        <v>200</v>
      </c>
    </row>
    <row r="143" spans="1:7" ht="20.100000000000001" customHeight="1">
      <c r="A143" s="250">
        <v>151</v>
      </c>
      <c r="B143" s="260" t="s">
        <v>102</v>
      </c>
      <c r="C143" s="256" t="s">
        <v>1138</v>
      </c>
      <c r="D143" s="250" t="s">
        <v>30</v>
      </c>
      <c r="E143" s="264" t="s">
        <v>843</v>
      </c>
      <c r="F143" s="262" t="s">
        <v>854</v>
      </c>
      <c r="G143" s="318" t="s">
        <v>200</v>
      </c>
    </row>
    <row r="144" spans="1:7" ht="20.100000000000001" customHeight="1">
      <c r="A144" s="250">
        <v>152</v>
      </c>
      <c r="B144" s="260" t="s">
        <v>501</v>
      </c>
      <c r="C144" s="256" t="s">
        <v>101</v>
      </c>
      <c r="D144" s="250" t="s">
        <v>30</v>
      </c>
      <c r="E144" s="264" t="s">
        <v>25</v>
      </c>
      <c r="F144" s="262" t="s">
        <v>100</v>
      </c>
      <c r="G144" s="318" t="s">
        <v>200</v>
      </c>
    </row>
    <row r="145" spans="1:7" ht="20.100000000000001" customHeight="1">
      <c r="A145" s="250">
        <v>153</v>
      </c>
      <c r="B145" s="260" t="s">
        <v>855</v>
      </c>
      <c r="C145" s="256" t="s">
        <v>651</v>
      </c>
      <c r="D145" s="260" t="s">
        <v>856</v>
      </c>
      <c r="E145" s="264" t="s">
        <v>830</v>
      </c>
      <c r="F145" s="262" t="s">
        <v>857</v>
      </c>
      <c r="G145" s="318" t="s">
        <v>201</v>
      </c>
    </row>
    <row r="146" spans="1:7" ht="20.100000000000001" customHeight="1">
      <c r="A146" s="250">
        <v>154</v>
      </c>
      <c r="B146" s="260" t="s">
        <v>858</v>
      </c>
      <c r="C146" s="256" t="s">
        <v>859</v>
      </c>
      <c r="D146" s="260" t="s">
        <v>28</v>
      </c>
      <c r="E146" s="264" t="s">
        <v>843</v>
      </c>
      <c r="F146" s="262" t="s">
        <v>860</v>
      </c>
      <c r="G146" s="318" t="s">
        <v>201</v>
      </c>
    </row>
    <row r="147" spans="1:7" ht="20.100000000000001" customHeight="1">
      <c r="A147" s="250">
        <v>155</v>
      </c>
      <c r="B147" s="267" t="s">
        <v>756</v>
      </c>
      <c r="C147" s="268" t="s">
        <v>1139</v>
      </c>
      <c r="D147" s="260" t="s">
        <v>26</v>
      </c>
      <c r="E147" s="264" t="s">
        <v>843</v>
      </c>
      <c r="F147" s="262" t="s">
        <v>861</v>
      </c>
      <c r="G147" s="318" t="s">
        <v>200</v>
      </c>
    </row>
    <row r="148" spans="1:7" ht="20.100000000000001" customHeight="1">
      <c r="A148" s="250">
        <v>156</v>
      </c>
      <c r="B148" s="267" t="s">
        <v>718</v>
      </c>
      <c r="C148" s="268" t="s">
        <v>1139</v>
      </c>
      <c r="D148" s="260" t="s">
        <v>28</v>
      </c>
      <c r="E148" s="264" t="s">
        <v>843</v>
      </c>
      <c r="F148" s="262" t="s">
        <v>862</v>
      </c>
      <c r="G148" s="318" t="s">
        <v>201</v>
      </c>
    </row>
    <row r="149" spans="1:7" ht="20.100000000000001" customHeight="1">
      <c r="A149" s="250">
        <v>157</v>
      </c>
      <c r="B149" s="260" t="s">
        <v>863</v>
      </c>
      <c r="C149" s="256" t="s">
        <v>1126</v>
      </c>
      <c r="D149" s="260" t="s">
        <v>45</v>
      </c>
      <c r="E149" s="264" t="s">
        <v>32</v>
      </c>
      <c r="F149" s="262" t="s">
        <v>99</v>
      </c>
      <c r="G149" s="318" t="s">
        <v>200</v>
      </c>
    </row>
    <row r="150" spans="1:7" ht="20.100000000000001" customHeight="1">
      <c r="A150" s="250">
        <v>158</v>
      </c>
      <c r="B150" s="260" t="s">
        <v>864</v>
      </c>
      <c r="C150" s="256" t="s">
        <v>652</v>
      </c>
      <c r="D150" s="250" t="s">
        <v>30</v>
      </c>
      <c r="E150" s="264" t="s">
        <v>32</v>
      </c>
      <c r="F150" s="262" t="s">
        <v>98</v>
      </c>
      <c r="G150" s="318" t="s">
        <v>200</v>
      </c>
    </row>
    <row r="151" spans="1:7" ht="20.100000000000001" customHeight="1">
      <c r="A151" s="250">
        <v>159</v>
      </c>
      <c r="B151" s="260" t="s">
        <v>865</v>
      </c>
      <c r="C151" s="256" t="s">
        <v>653</v>
      </c>
      <c r="D151" s="250" t="s">
        <v>30</v>
      </c>
      <c r="E151" s="264" t="s">
        <v>830</v>
      </c>
      <c r="F151" s="262" t="s">
        <v>866</v>
      </c>
      <c r="G151" s="318" t="s">
        <v>200</v>
      </c>
    </row>
    <row r="152" spans="1:7" ht="20.100000000000001" customHeight="1">
      <c r="A152" s="250">
        <v>160</v>
      </c>
      <c r="B152" s="260" t="s">
        <v>867</v>
      </c>
      <c r="C152" s="256" t="s">
        <v>1140</v>
      </c>
      <c r="D152" s="260" t="s">
        <v>809</v>
      </c>
      <c r="E152" s="264" t="s">
        <v>830</v>
      </c>
      <c r="F152" s="262" t="s">
        <v>868</v>
      </c>
      <c r="G152" s="318" t="s">
        <v>200</v>
      </c>
    </row>
    <row r="153" spans="1:7" ht="20.100000000000001" customHeight="1">
      <c r="A153" s="250">
        <v>161</v>
      </c>
      <c r="B153" s="260" t="s">
        <v>869</v>
      </c>
      <c r="C153" s="256" t="s">
        <v>654</v>
      </c>
      <c r="D153" s="250" t="s">
        <v>30</v>
      </c>
      <c r="E153" s="264" t="s">
        <v>830</v>
      </c>
      <c r="F153" s="262" t="s">
        <v>96</v>
      </c>
      <c r="G153" s="318" t="s">
        <v>202</v>
      </c>
    </row>
    <row r="154" spans="1:7" ht="20.100000000000001" customHeight="1">
      <c r="A154" s="250">
        <v>162</v>
      </c>
      <c r="B154" s="260" t="s">
        <v>870</v>
      </c>
      <c r="C154" s="256" t="s">
        <v>655</v>
      </c>
      <c r="D154" s="250" t="s">
        <v>30</v>
      </c>
      <c r="E154" s="264" t="s">
        <v>830</v>
      </c>
      <c r="F154" s="262" t="s">
        <v>871</v>
      </c>
      <c r="G154" s="318" t="s">
        <v>200</v>
      </c>
    </row>
    <row r="155" spans="1:7" ht="20.100000000000001" customHeight="1">
      <c r="A155" s="250">
        <v>164</v>
      </c>
      <c r="B155" s="260" t="s">
        <v>757</v>
      </c>
      <c r="C155" s="256" t="s">
        <v>611</v>
      </c>
      <c r="D155" s="250" t="s">
        <v>30</v>
      </c>
      <c r="E155" s="264" t="s">
        <v>872</v>
      </c>
      <c r="F155" s="262" t="s">
        <v>873</v>
      </c>
      <c r="G155" s="318" t="s">
        <v>200</v>
      </c>
    </row>
    <row r="156" spans="1:7" ht="20.100000000000001" customHeight="1">
      <c r="A156" s="250">
        <v>165</v>
      </c>
      <c r="B156" s="260" t="s">
        <v>874</v>
      </c>
      <c r="C156" s="256" t="s">
        <v>875</v>
      </c>
      <c r="D156" s="250" t="s">
        <v>30</v>
      </c>
      <c r="E156" s="264" t="s">
        <v>778</v>
      </c>
      <c r="F156" s="262" t="s">
        <v>95</v>
      </c>
      <c r="G156" s="318" t="s">
        <v>200</v>
      </c>
    </row>
    <row r="157" spans="1:7" ht="20.100000000000001" customHeight="1">
      <c r="A157" s="250">
        <v>166</v>
      </c>
      <c r="B157" s="260" t="s">
        <v>94</v>
      </c>
      <c r="C157" s="256" t="s">
        <v>612</v>
      </c>
      <c r="D157" s="260" t="s">
        <v>26</v>
      </c>
      <c r="E157" s="264" t="s">
        <v>778</v>
      </c>
      <c r="F157" s="262" t="s">
        <v>93</v>
      </c>
      <c r="G157" s="318" t="s">
        <v>200</v>
      </c>
    </row>
    <row r="158" spans="1:7" ht="20.100000000000001" customHeight="1">
      <c r="A158" s="250">
        <v>167</v>
      </c>
      <c r="B158" s="260" t="s">
        <v>92</v>
      </c>
      <c r="C158" s="256" t="s">
        <v>91</v>
      </c>
      <c r="D158" s="250" t="s">
        <v>30</v>
      </c>
      <c r="E158" s="264" t="s">
        <v>777</v>
      </c>
      <c r="F158" s="262" t="s">
        <v>90</v>
      </c>
      <c r="G158" s="318" t="s">
        <v>200</v>
      </c>
    </row>
    <row r="159" spans="1:7" ht="20.100000000000001" customHeight="1">
      <c r="A159" s="250">
        <v>168</v>
      </c>
      <c r="B159" s="260" t="s">
        <v>876</v>
      </c>
      <c r="C159" s="256" t="s">
        <v>29</v>
      </c>
      <c r="D159" s="246" t="s">
        <v>48</v>
      </c>
      <c r="E159" s="264" t="s">
        <v>778</v>
      </c>
      <c r="F159" s="262" t="s">
        <v>877</v>
      </c>
      <c r="G159" s="318" t="s">
        <v>200</v>
      </c>
    </row>
    <row r="160" spans="1:7" ht="20.100000000000001" customHeight="1">
      <c r="A160" s="250">
        <v>169</v>
      </c>
      <c r="B160" s="260" t="s">
        <v>89</v>
      </c>
      <c r="C160" s="256" t="s">
        <v>1141</v>
      </c>
      <c r="D160" s="260" t="s">
        <v>28</v>
      </c>
      <c r="E160" s="264" t="s">
        <v>778</v>
      </c>
      <c r="F160" s="262" t="s">
        <v>398</v>
      </c>
      <c r="G160" s="318" t="s">
        <v>584</v>
      </c>
    </row>
    <row r="161" spans="1:7" ht="20.100000000000001" customHeight="1">
      <c r="A161" s="250">
        <v>170</v>
      </c>
      <c r="B161" s="260" t="s">
        <v>878</v>
      </c>
      <c r="C161" s="256" t="s">
        <v>29</v>
      </c>
      <c r="D161" s="246" t="s">
        <v>48</v>
      </c>
      <c r="E161" s="264" t="s">
        <v>778</v>
      </c>
      <c r="F161" s="262" t="s">
        <v>879</v>
      </c>
      <c r="G161" s="318" t="s">
        <v>202</v>
      </c>
    </row>
    <row r="162" spans="1:7" ht="20.100000000000001" customHeight="1">
      <c r="A162" s="250">
        <v>171</v>
      </c>
      <c r="B162" s="260" t="s">
        <v>88</v>
      </c>
      <c r="C162" s="256" t="s">
        <v>502</v>
      </c>
      <c r="D162" s="246" t="s">
        <v>48</v>
      </c>
      <c r="E162" s="264" t="s">
        <v>778</v>
      </c>
      <c r="F162" s="262" t="s">
        <v>880</v>
      </c>
      <c r="G162" s="318" t="s">
        <v>202</v>
      </c>
    </row>
    <row r="163" spans="1:7" ht="20.100000000000001" customHeight="1">
      <c r="A163" s="250">
        <v>172</v>
      </c>
      <c r="B163" s="260" t="s">
        <v>87</v>
      </c>
      <c r="C163" s="256" t="s">
        <v>29</v>
      </c>
      <c r="D163" s="246" t="s">
        <v>48</v>
      </c>
      <c r="E163" s="264" t="s">
        <v>778</v>
      </c>
      <c r="F163" s="262" t="s">
        <v>881</v>
      </c>
      <c r="G163" s="318" t="s">
        <v>202</v>
      </c>
    </row>
    <row r="164" spans="1:7" ht="20.100000000000001" customHeight="1">
      <c r="A164" s="250">
        <v>173</v>
      </c>
      <c r="B164" s="260" t="s">
        <v>86</v>
      </c>
      <c r="C164" s="256" t="s">
        <v>29</v>
      </c>
      <c r="D164" s="246" t="s">
        <v>48</v>
      </c>
      <c r="E164" s="264" t="s">
        <v>778</v>
      </c>
      <c r="F164" s="262" t="s">
        <v>880</v>
      </c>
      <c r="G164" s="318" t="s">
        <v>202</v>
      </c>
    </row>
    <row r="165" spans="1:7" ht="20.100000000000001" customHeight="1">
      <c r="A165" s="250">
        <v>174</v>
      </c>
      <c r="B165" s="260" t="s">
        <v>882</v>
      </c>
      <c r="C165" s="256" t="s">
        <v>80</v>
      </c>
      <c r="D165" s="246" t="s">
        <v>48</v>
      </c>
      <c r="E165" s="264" t="s">
        <v>778</v>
      </c>
      <c r="F165" s="262" t="s">
        <v>883</v>
      </c>
      <c r="G165" s="318" t="s">
        <v>200</v>
      </c>
    </row>
    <row r="166" spans="1:7" ht="20.100000000000001" customHeight="1">
      <c r="A166" s="250">
        <v>175</v>
      </c>
      <c r="B166" s="260" t="s">
        <v>85</v>
      </c>
      <c r="C166" s="256" t="s">
        <v>613</v>
      </c>
      <c r="D166" s="246" t="s">
        <v>48</v>
      </c>
      <c r="E166" s="264" t="s">
        <v>778</v>
      </c>
      <c r="F166" s="262" t="s">
        <v>884</v>
      </c>
      <c r="G166" s="318" t="s">
        <v>200</v>
      </c>
    </row>
    <row r="167" spans="1:7" ht="20.100000000000001" customHeight="1">
      <c r="A167" s="250">
        <v>176</v>
      </c>
      <c r="B167" s="260" t="s">
        <v>885</v>
      </c>
      <c r="C167" s="256" t="s">
        <v>613</v>
      </c>
      <c r="D167" s="260" t="s">
        <v>79</v>
      </c>
      <c r="E167" s="264" t="s">
        <v>778</v>
      </c>
      <c r="F167" s="262" t="s">
        <v>886</v>
      </c>
      <c r="G167" s="318" t="s">
        <v>200</v>
      </c>
    </row>
    <row r="168" spans="1:7" ht="20.100000000000001" customHeight="1">
      <c r="A168" s="250">
        <v>177</v>
      </c>
      <c r="B168" s="260" t="s">
        <v>84</v>
      </c>
      <c r="C168" s="256" t="s">
        <v>80</v>
      </c>
      <c r="D168" s="260" t="s">
        <v>79</v>
      </c>
      <c r="E168" s="264" t="s">
        <v>778</v>
      </c>
      <c r="F168" s="262" t="s">
        <v>887</v>
      </c>
      <c r="G168" s="318" t="s">
        <v>200</v>
      </c>
    </row>
    <row r="169" spans="1:7" ht="20.100000000000001" customHeight="1">
      <c r="A169" s="250">
        <v>178</v>
      </c>
      <c r="B169" s="260" t="s">
        <v>83</v>
      </c>
      <c r="C169" s="256" t="s">
        <v>80</v>
      </c>
      <c r="D169" s="246" t="s">
        <v>48</v>
      </c>
      <c r="E169" s="264" t="s">
        <v>778</v>
      </c>
      <c r="F169" s="262" t="s">
        <v>888</v>
      </c>
      <c r="G169" s="318" t="s">
        <v>200</v>
      </c>
    </row>
    <row r="170" spans="1:7" ht="20.100000000000001" customHeight="1">
      <c r="A170" s="250">
        <v>179</v>
      </c>
      <c r="B170" s="260" t="s">
        <v>82</v>
      </c>
      <c r="C170" s="256" t="s">
        <v>80</v>
      </c>
      <c r="D170" s="246" t="s">
        <v>48</v>
      </c>
      <c r="E170" s="264" t="s">
        <v>777</v>
      </c>
      <c r="F170" s="262" t="s">
        <v>889</v>
      </c>
      <c r="G170" s="318" t="s">
        <v>200</v>
      </c>
    </row>
    <row r="171" spans="1:7" ht="20.100000000000001" customHeight="1">
      <c r="A171" s="250">
        <v>180</v>
      </c>
      <c r="B171" s="260" t="s">
        <v>81</v>
      </c>
      <c r="C171" s="256" t="s">
        <v>80</v>
      </c>
      <c r="D171" s="246" t="s">
        <v>48</v>
      </c>
      <c r="E171" s="264" t="s">
        <v>777</v>
      </c>
      <c r="F171" s="262" t="s">
        <v>890</v>
      </c>
      <c r="G171" s="318" t="s">
        <v>200</v>
      </c>
    </row>
    <row r="172" spans="1:7" ht="20.100000000000001" customHeight="1">
      <c r="A172" s="250">
        <v>181</v>
      </c>
      <c r="B172" s="260" t="s">
        <v>614</v>
      </c>
      <c r="C172" s="256" t="s">
        <v>80</v>
      </c>
      <c r="D172" s="260" t="s">
        <v>79</v>
      </c>
      <c r="E172" s="264" t="s">
        <v>777</v>
      </c>
      <c r="F172" s="262" t="s">
        <v>891</v>
      </c>
      <c r="G172" s="318" t="s">
        <v>200</v>
      </c>
    </row>
    <row r="173" spans="1:7" ht="20.100000000000001" customHeight="1">
      <c r="A173" s="250">
        <v>182</v>
      </c>
      <c r="B173" s="260" t="s">
        <v>78</v>
      </c>
      <c r="C173" s="256" t="s">
        <v>615</v>
      </c>
      <c r="D173" s="260" t="s">
        <v>45</v>
      </c>
      <c r="E173" s="264" t="s">
        <v>32</v>
      </c>
      <c r="F173" s="262" t="s">
        <v>892</v>
      </c>
      <c r="G173" s="318" t="s">
        <v>200</v>
      </c>
    </row>
    <row r="174" spans="1:7" ht="20.100000000000001" customHeight="1">
      <c r="A174" s="250">
        <v>183</v>
      </c>
      <c r="B174" s="260" t="s">
        <v>893</v>
      </c>
      <c r="C174" s="256" t="s">
        <v>615</v>
      </c>
      <c r="D174" s="260" t="s">
        <v>45</v>
      </c>
      <c r="E174" s="264" t="s">
        <v>32</v>
      </c>
      <c r="F174" s="262" t="s">
        <v>894</v>
      </c>
      <c r="G174" s="318" t="s">
        <v>200</v>
      </c>
    </row>
    <row r="175" spans="1:7" ht="20.100000000000001" customHeight="1">
      <c r="A175" s="250">
        <v>184</v>
      </c>
      <c r="B175" s="260" t="s">
        <v>77</v>
      </c>
      <c r="C175" s="256" t="s">
        <v>73</v>
      </c>
      <c r="D175" s="260" t="s">
        <v>45</v>
      </c>
      <c r="E175" s="264" t="s">
        <v>32</v>
      </c>
      <c r="F175" s="262" t="s">
        <v>76</v>
      </c>
      <c r="G175" s="318" t="s">
        <v>200</v>
      </c>
    </row>
    <row r="176" spans="1:7" ht="20.100000000000001" customHeight="1">
      <c r="A176" s="250">
        <v>185</v>
      </c>
      <c r="B176" s="260" t="s">
        <v>75</v>
      </c>
      <c r="C176" s="256" t="s">
        <v>73</v>
      </c>
      <c r="D176" s="260" t="s">
        <v>45</v>
      </c>
      <c r="E176" s="264" t="s">
        <v>25</v>
      </c>
      <c r="F176" s="262" t="s">
        <v>895</v>
      </c>
      <c r="G176" s="318" t="s">
        <v>200</v>
      </c>
    </row>
    <row r="177" spans="1:7" ht="20.100000000000001" customHeight="1">
      <c r="A177" s="250">
        <v>186</v>
      </c>
      <c r="B177" s="260" t="s">
        <v>74</v>
      </c>
      <c r="C177" s="256" t="s">
        <v>73</v>
      </c>
      <c r="D177" s="260" t="s">
        <v>45</v>
      </c>
      <c r="E177" s="264" t="s">
        <v>32</v>
      </c>
      <c r="F177" s="262" t="s">
        <v>896</v>
      </c>
      <c r="G177" s="318" t="s">
        <v>200</v>
      </c>
    </row>
    <row r="178" spans="1:7" ht="20.100000000000001" customHeight="1">
      <c r="A178" s="250">
        <v>187</v>
      </c>
      <c r="B178" s="260" t="s">
        <v>897</v>
      </c>
      <c r="C178" s="256" t="s">
        <v>67</v>
      </c>
      <c r="D178" s="246" t="s">
        <v>48</v>
      </c>
      <c r="E178" s="264" t="s">
        <v>32</v>
      </c>
      <c r="F178" s="262" t="s">
        <v>71</v>
      </c>
      <c r="G178" s="318" t="s">
        <v>200</v>
      </c>
    </row>
    <row r="179" spans="1:7" ht="20.100000000000001" customHeight="1">
      <c r="A179" s="250">
        <v>188</v>
      </c>
      <c r="B179" s="260" t="s">
        <v>72</v>
      </c>
      <c r="C179" s="256" t="s">
        <v>617</v>
      </c>
      <c r="D179" s="246" t="s">
        <v>48</v>
      </c>
      <c r="E179" s="264" t="s">
        <v>32</v>
      </c>
      <c r="F179" s="262" t="s">
        <v>71</v>
      </c>
      <c r="G179" s="318" t="s">
        <v>200</v>
      </c>
    </row>
    <row r="180" spans="1:7" ht="20.100000000000001" customHeight="1">
      <c r="A180" s="250">
        <v>189</v>
      </c>
      <c r="B180" s="260" t="s">
        <v>70</v>
      </c>
      <c r="C180" s="256" t="s">
        <v>67</v>
      </c>
      <c r="D180" s="246" t="s">
        <v>48</v>
      </c>
      <c r="E180" s="264" t="s">
        <v>777</v>
      </c>
      <c r="F180" s="262" t="s">
        <v>66</v>
      </c>
      <c r="G180" s="318" t="s">
        <v>200</v>
      </c>
    </row>
    <row r="181" spans="1:7" ht="20.100000000000001" customHeight="1">
      <c r="A181" s="250">
        <v>190</v>
      </c>
      <c r="B181" s="260" t="s">
        <v>69</v>
      </c>
      <c r="C181" s="256" t="s">
        <v>67</v>
      </c>
      <c r="D181" s="246" t="s">
        <v>48</v>
      </c>
      <c r="E181" s="264" t="s">
        <v>32</v>
      </c>
      <c r="F181" s="262" t="s">
        <v>898</v>
      </c>
      <c r="G181" s="318" t="s">
        <v>200</v>
      </c>
    </row>
    <row r="182" spans="1:7" ht="20.100000000000001" customHeight="1">
      <c r="A182" s="250">
        <v>191</v>
      </c>
      <c r="B182" s="260" t="s">
        <v>68</v>
      </c>
      <c r="C182" s="256" t="s">
        <v>67</v>
      </c>
      <c r="D182" s="246" t="s">
        <v>48</v>
      </c>
      <c r="E182" s="264" t="s">
        <v>32</v>
      </c>
      <c r="F182" s="262" t="s">
        <v>898</v>
      </c>
      <c r="G182" s="318" t="s">
        <v>200</v>
      </c>
    </row>
    <row r="183" spans="1:7" ht="20.100000000000001" customHeight="1">
      <c r="A183" s="250">
        <v>192</v>
      </c>
      <c r="B183" s="260" t="s">
        <v>616</v>
      </c>
      <c r="C183" s="256" t="s">
        <v>617</v>
      </c>
      <c r="D183" s="246" t="s">
        <v>48</v>
      </c>
      <c r="E183" s="264" t="s">
        <v>777</v>
      </c>
      <c r="F183" s="262" t="s">
        <v>66</v>
      </c>
      <c r="G183" s="318" t="s">
        <v>200</v>
      </c>
    </row>
    <row r="184" spans="1:7" ht="20.100000000000001" customHeight="1">
      <c r="A184" s="250">
        <v>193</v>
      </c>
      <c r="B184" s="260" t="s">
        <v>503</v>
      </c>
      <c r="C184" s="256" t="s">
        <v>389</v>
      </c>
      <c r="D184" s="246" t="s">
        <v>48</v>
      </c>
      <c r="E184" s="264" t="s">
        <v>778</v>
      </c>
      <c r="F184" s="262" t="s">
        <v>899</v>
      </c>
      <c r="G184" s="318" t="s">
        <v>200</v>
      </c>
    </row>
    <row r="185" spans="1:7" ht="20.100000000000001" customHeight="1">
      <c r="A185" s="250">
        <v>194</v>
      </c>
      <c r="B185" s="260" t="s">
        <v>504</v>
      </c>
      <c r="C185" s="256" t="s">
        <v>1142</v>
      </c>
      <c r="D185" s="260" t="s">
        <v>28</v>
      </c>
      <c r="E185" s="264" t="s">
        <v>32</v>
      </c>
      <c r="F185" s="262" t="s">
        <v>64</v>
      </c>
      <c r="G185" s="318" t="s">
        <v>201</v>
      </c>
    </row>
    <row r="186" spans="1:7" ht="20.100000000000001" customHeight="1">
      <c r="A186" s="250">
        <v>195</v>
      </c>
      <c r="B186" s="260" t="s">
        <v>618</v>
      </c>
      <c r="C186" s="256" t="s">
        <v>619</v>
      </c>
      <c r="D186" s="260" t="s">
        <v>1108</v>
      </c>
      <c r="E186" s="264" t="s">
        <v>25</v>
      </c>
      <c r="F186" s="262" t="s">
        <v>900</v>
      </c>
      <c r="G186" s="318" t="s">
        <v>200</v>
      </c>
    </row>
    <row r="187" spans="1:7" ht="20.100000000000001" customHeight="1">
      <c r="A187" s="250">
        <v>196</v>
      </c>
      <c r="B187" s="260" t="s">
        <v>505</v>
      </c>
      <c r="C187" s="256" t="s">
        <v>62</v>
      </c>
      <c r="D187" s="250" t="s">
        <v>30</v>
      </c>
      <c r="E187" s="264" t="s">
        <v>32</v>
      </c>
      <c r="F187" s="262" t="s">
        <v>901</v>
      </c>
      <c r="G187" s="318" t="s">
        <v>200</v>
      </c>
    </row>
    <row r="188" spans="1:7" ht="20.100000000000001" customHeight="1">
      <c r="A188" s="250">
        <v>197</v>
      </c>
      <c r="B188" s="260" t="s">
        <v>506</v>
      </c>
      <c r="C188" s="256" t="s">
        <v>620</v>
      </c>
      <c r="D188" s="260" t="s">
        <v>45</v>
      </c>
      <c r="E188" s="264" t="s">
        <v>777</v>
      </c>
      <c r="F188" s="262" t="s">
        <v>902</v>
      </c>
      <c r="G188" s="318" t="s">
        <v>200</v>
      </c>
    </row>
    <row r="189" spans="1:7" ht="20.100000000000001" customHeight="1">
      <c r="A189" s="250">
        <v>198</v>
      </c>
      <c r="B189" s="260" t="s">
        <v>621</v>
      </c>
      <c r="C189" s="256" t="s">
        <v>620</v>
      </c>
      <c r="D189" s="260" t="s">
        <v>45</v>
      </c>
      <c r="E189" s="264" t="s">
        <v>777</v>
      </c>
      <c r="F189" s="262" t="s">
        <v>903</v>
      </c>
      <c r="G189" s="318" t="s">
        <v>200</v>
      </c>
    </row>
    <row r="190" spans="1:7" ht="20.100000000000001" customHeight="1">
      <c r="A190" s="250">
        <v>199</v>
      </c>
      <c r="B190" s="260" t="s">
        <v>904</v>
      </c>
      <c r="C190" s="256" t="s">
        <v>905</v>
      </c>
      <c r="D190" s="250" t="s">
        <v>30</v>
      </c>
      <c r="E190" s="264" t="s">
        <v>778</v>
      </c>
      <c r="F190" s="262" t="s">
        <v>906</v>
      </c>
      <c r="G190" s="318" t="s">
        <v>200</v>
      </c>
    </row>
    <row r="191" spans="1:7" ht="20.100000000000001" customHeight="1">
      <c r="A191" s="250">
        <v>200</v>
      </c>
      <c r="B191" s="260" t="s">
        <v>61</v>
      </c>
      <c r="C191" s="256" t="s">
        <v>905</v>
      </c>
      <c r="D191" s="250" t="s">
        <v>30</v>
      </c>
      <c r="E191" s="264" t="s">
        <v>778</v>
      </c>
      <c r="F191" s="262" t="s">
        <v>907</v>
      </c>
      <c r="G191" s="318" t="s">
        <v>200</v>
      </c>
    </row>
    <row r="192" spans="1:7" ht="20.100000000000001" customHeight="1">
      <c r="A192" s="250">
        <v>201</v>
      </c>
      <c r="B192" s="260" t="s">
        <v>60</v>
      </c>
      <c r="C192" s="256" t="s">
        <v>905</v>
      </c>
      <c r="D192" s="250" t="s">
        <v>30</v>
      </c>
      <c r="E192" s="264" t="s">
        <v>778</v>
      </c>
      <c r="F192" s="262" t="s">
        <v>908</v>
      </c>
      <c r="G192" s="318" t="s">
        <v>200</v>
      </c>
    </row>
    <row r="193" spans="1:7" ht="20.100000000000001" customHeight="1">
      <c r="A193" s="250">
        <v>202</v>
      </c>
      <c r="B193" s="260" t="s">
        <v>909</v>
      </c>
      <c r="C193" s="256" t="s">
        <v>622</v>
      </c>
      <c r="D193" s="252" t="s">
        <v>58</v>
      </c>
      <c r="E193" s="265" t="s">
        <v>1056</v>
      </c>
      <c r="F193" s="246" t="s">
        <v>910</v>
      </c>
      <c r="G193" s="313" t="s">
        <v>200</v>
      </c>
    </row>
    <row r="194" spans="1:7" ht="20.100000000000001" customHeight="1">
      <c r="A194" s="250">
        <v>203</v>
      </c>
      <c r="B194" s="260" t="s">
        <v>59</v>
      </c>
      <c r="C194" s="269" t="s">
        <v>622</v>
      </c>
      <c r="D194" s="252" t="s">
        <v>58</v>
      </c>
      <c r="E194" s="265" t="s">
        <v>1056</v>
      </c>
      <c r="F194" s="246" t="s">
        <v>910</v>
      </c>
      <c r="G194" s="313" t="s">
        <v>200</v>
      </c>
    </row>
    <row r="195" spans="1:7" ht="20.100000000000001" customHeight="1">
      <c r="A195" s="250">
        <v>204</v>
      </c>
      <c r="B195" s="252" t="s">
        <v>507</v>
      </c>
      <c r="C195" s="256" t="s">
        <v>1143</v>
      </c>
      <c r="D195" s="246" t="s">
        <v>48</v>
      </c>
      <c r="E195" s="265" t="s">
        <v>32</v>
      </c>
      <c r="F195" s="246" t="s">
        <v>57</v>
      </c>
      <c r="G195" s="313" t="s">
        <v>200</v>
      </c>
    </row>
    <row r="196" spans="1:7" ht="20.100000000000001" customHeight="1">
      <c r="A196" s="250">
        <v>205</v>
      </c>
      <c r="B196" s="252" t="s">
        <v>56</v>
      </c>
      <c r="C196" s="256" t="s">
        <v>834</v>
      </c>
      <c r="D196" s="246" t="s">
        <v>48</v>
      </c>
      <c r="E196" s="265" t="s">
        <v>778</v>
      </c>
      <c r="F196" s="246" t="s">
        <v>55</v>
      </c>
      <c r="G196" s="313" t="s">
        <v>202</v>
      </c>
    </row>
    <row r="197" spans="1:7" ht="20.100000000000001" customHeight="1">
      <c r="A197" s="250">
        <v>206</v>
      </c>
      <c r="B197" s="252" t="s">
        <v>54</v>
      </c>
      <c r="C197" s="256" t="s">
        <v>834</v>
      </c>
      <c r="D197" s="246" t="s">
        <v>48</v>
      </c>
      <c r="E197" s="265" t="s">
        <v>778</v>
      </c>
      <c r="F197" s="246" t="s">
        <v>53</v>
      </c>
      <c r="G197" s="313" t="s">
        <v>202</v>
      </c>
    </row>
    <row r="198" spans="1:7" ht="20.100000000000001" customHeight="1">
      <c r="A198" s="250">
        <v>207</v>
      </c>
      <c r="B198" s="252" t="s">
        <v>52</v>
      </c>
      <c r="C198" s="256" t="s">
        <v>834</v>
      </c>
      <c r="D198" s="246" t="s">
        <v>48</v>
      </c>
      <c r="E198" s="265" t="s">
        <v>778</v>
      </c>
      <c r="F198" s="246" t="s">
        <v>51</v>
      </c>
      <c r="G198" s="313" t="s">
        <v>202</v>
      </c>
    </row>
    <row r="199" spans="1:7" ht="20.100000000000001" customHeight="1">
      <c r="A199" s="250">
        <v>208</v>
      </c>
      <c r="B199" s="252" t="s">
        <v>50</v>
      </c>
      <c r="C199" s="256" t="s">
        <v>911</v>
      </c>
      <c r="D199" s="246" t="s">
        <v>48</v>
      </c>
      <c r="E199" s="265" t="s">
        <v>872</v>
      </c>
      <c r="F199" s="246" t="s">
        <v>912</v>
      </c>
      <c r="G199" s="313" t="s">
        <v>200</v>
      </c>
    </row>
    <row r="200" spans="1:7" ht="20.100000000000001" customHeight="1">
      <c r="A200" s="250">
        <v>209</v>
      </c>
      <c r="B200" s="252" t="s">
        <v>913</v>
      </c>
      <c r="C200" s="256" t="s">
        <v>911</v>
      </c>
      <c r="D200" s="246" t="s">
        <v>48</v>
      </c>
      <c r="E200" s="265" t="s">
        <v>914</v>
      </c>
      <c r="F200" s="246" t="s">
        <v>49</v>
      </c>
      <c r="G200" s="313" t="s">
        <v>202</v>
      </c>
    </row>
    <row r="201" spans="1:7" ht="20.100000000000001" customHeight="1">
      <c r="A201" s="250">
        <v>210</v>
      </c>
      <c r="B201" s="270" t="s">
        <v>509</v>
      </c>
      <c r="C201" s="271" t="s">
        <v>510</v>
      </c>
      <c r="D201" s="250" t="s">
        <v>30</v>
      </c>
      <c r="E201" s="272" t="s">
        <v>32</v>
      </c>
      <c r="F201" s="273" t="s">
        <v>915</v>
      </c>
      <c r="G201" s="318" t="s">
        <v>202</v>
      </c>
    </row>
    <row r="202" spans="1:7" ht="20.100000000000001" customHeight="1">
      <c r="A202" s="250">
        <v>211</v>
      </c>
      <c r="B202" s="270" t="s">
        <v>623</v>
      </c>
      <c r="C202" s="271" t="s">
        <v>916</v>
      </c>
      <c r="D202" s="246" t="s">
        <v>48</v>
      </c>
      <c r="E202" s="272" t="s">
        <v>914</v>
      </c>
      <c r="F202" s="273" t="s">
        <v>47</v>
      </c>
      <c r="G202" s="320" t="s">
        <v>202</v>
      </c>
    </row>
    <row r="203" spans="1:7" ht="20.100000000000001" customHeight="1">
      <c r="A203" s="250">
        <v>212</v>
      </c>
      <c r="B203" s="260" t="s">
        <v>46</v>
      </c>
      <c r="C203" s="256" t="s">
        <v>525</v>
      </c>
      <c r="D203" s="252" t="s">
        <v>45</v>
      </c>
      <c r="E203" s="265" t="s">
        <v>32</v>
      </c>
      <c r="F203" s="246" t="s">
        <v>44</v>
      </c>
      <c r="G203" s="313" t="s">
        <v>200</v>
      </c>
    </row>
    <row r="204" spans="1:7" ht="20.100000000000001" customHeight="1">
      <c r="A204" s="250">
        <v>213</v>
      </c>
      <c r="B204" s="260" t="s">
        <v>511</v>
      </c>
      <c r="C204" s="274" t="s">
        <v>624</v>
      </c>
      <c r="D204" s="260" t="s">
        <v>33</v>
      </c>
      <c r="E204" s="264" t="s">
        <v>32</v>
      </c>
      <c r="F204" s="262" t="s">
        <v>31</v>
      </c>
      <c r="G204" s="318" t="s">
        <v>202</v>
      </c>
    </row>
    <row r="205" spans="1:7" ht="20.100000000000001" customHeight="1">
      <c r="A205" s="250">
        <v>214</v>
      </c>
      <c r="B205" s="260" t="s">
        <v>42</v>
      </c>
      <c r="C205" s="274" t="s">
        <v>491</v>
      </c>
      <c r="D205" s="250" t="s">
        <v>30</v>
      </c>
      <c r="E205" s="264" t="s">
        <v>32</v>
      </c>
      <c r="F205" s="262" t="s">
        <v>41</v>
      </c>
      <c r="G205" s="318" t="s">
        <v>200</v>
      </c>
    </row>
    <row r="206" spans="1:7" ht="20.100000000000001" customHeight="1">
      <c r="A206" s="250">
        <v>215</v>
      </c>
      <c r="B206" s="260" t="s">
        <v>40</v>
      </c>
      <c r="C206" s="256" t="s">
        <v>39</v>
      </c>
      <c r="D206" s="250" t="s">
        <v>30</v>
      </c>
      <c r="E206" s="265" t="s">
        <v>32</v>
      </c>
      <c r="F206" s="246" t="s">
        <v>38</v>
      </c>
      <c r="G206" s="313" t="s">
        <v>200</v>
      </c>
    </row>
    <row r="207" spans="1:7" ht="20.100000000000001" customHeight="1">
      <c r="A207" s="250">
        <v>216</v>
      </c>
      <c r="B207" s="275" t="s">
        <v>312</v>
      </c>
      <c r="C207" s="276" t="s">
        <v>652</v>
      </c>
      <c r="D207" s="250" t="s">
        <v>30</v>
      </c>
      <c r="E207" s="277" t="s">
        <v>750</v>
      </c>
      <c r="F207" s="278" t="s">
        <v>36</v>
      </c>
      <c r="G207" s="321" t="s">
        <v>200</v>
      </c>
    </row>
    <row r="208" spans="1:7" ht="20.25" customHeight="1">
      <c r="A208" s="250">
        <v>217</v>
      </c>
      <c r="B208" s="260" t="s">
        <v>917</v>
      </c>
      <c r="C208" s="256" t="s">
        <v>656</v>
      </c>
      <c r="D208" s="252" t="s">
        <v>28</v>
      </c>
      <c r="E208" s="265" t="s">
        <v>914</v>
      </c>
      <c r="F208" s="246" t="s">
        <v>918</v>
      </c>
      <c r="G208" s="313" t="s">
        <v>201</v>
      </c>
    </row>
    <row r="209" spans="1:7" ht="20.25" customHeight="1">
      <c r="A209" s="250">
        <v>218</v>
      </c>
      <c r="B209" s="260" t="s">
        <v>657</v>
      </c>
      <c r="C209" s="256" t="s">
        <v>470</v>
      </c>
      <c r="D209" s="252" t="s">
        <v>26</v>
      </c>
      <c r="E209" s="265" t="s">
        <v>25</v>
      </c>
      <c r="F209" s="246" t="s">
        <v>35</v>
      </c>
      <c r="G209" s="313" t="s">
        <v>200</v>
      </c>
    </row>
    <row r="210" spans="1:7" ht="20.25" customHeight="1">
      <c r="A210" s="250">
        <v>219</v>
      </c>
      <c r="B210" s="279" t="s">
        <v>512</v>
      </c>
      <c r="C210" s="280" t="s">
        <v>625</v>
      </c>
      <c r="D210" s="250" t="s">
        <v>30</v>
      </c>
      <c r="E210" s="281" t="s">
        <v>514</v>
      </c>
      <c r="F210" s="282" t="s">
        <v>513</v>
      </c>
      <c r="G210" s="322" t="s">
        <v>200</v>
      </c>
    </row>
    <row r="211" spans="1:7" ht="20.25" customHeight="1">
      <c r="A211" s="250">
        <v>220</v>
      </c>
      <c r="B211" s="279" t="s">
        <v>34</v>
      </c>
      <c r="C211" s="280" t="s">
        <v>919</v>
      </c>
      <c r="D211" s="250" t="s">
        <v>30</v>
      </c>
      <c r="E211" s="281" t="s">
        <v>514</v>
      </c>
      <c r="F211" s="282" t="s">
        <v>515</v>
      </c>
      <c r="G211" s="322" t="s">
        <v>200</v>
      </c>
    </row>
    <row r="212" spans="1:7" ht="20.25" customHeight="1">
      <c r="A212" s="250">
        <v>221</v>
      </c>
      <c r="B212" s="283" t="s">
        <v>516</v>
      </c>
      <c r="C212" s="284" t="s">
        <v>517</v>
      </c>
      <c r="D212" s="283" t="s">
        <v>33</v>
      </c>
      <c r="E212" s="285" t="s">
        <v>32</v>
      </c>
      <c r="F212" s="286" t="s">
        <v>31</v>
      </c>
      <c r="G212" s="323" t="s">
        <v>202</v>
      </c>
    </row>
    <row r="213" spans="1:7" ht="20.25" customHeight="1">
      <c r="A213" s="250">
        <v>222</v>
      </c>
      <c r="B213" s="260" t="s">
        <v>518</v>
      </c>
      <c r="C213" s="256" t="s">
        <v>609</v>
      </c>
      <c r="D213" s="250" t="s">
        <v>30</v>
      </c>
      <c r="E213" s="265" t="s">
        <v>514</v>
      </c>
      <c r="F213" s="246" t="s">
        <v>920</v>
      </c>
      <c r="G213" s="313" t="s">
        <v>200</v>
      </c>
    </row>
    <row r="214" spans="1:7" ht="20.25" customHeight="1">
      <c r="A214" s="250">
        <v>223</v>
      </c>
      <c r="B214" s="260" t="s">
        <v>519</v>
      </c>
      <c r="C214" s="256" t="s">
        <v>29</v>
      </c>
      <c r="D214" s="252" t="s">
        <v>28</v>
      </c>
      <c r="E214" s="265" t="s">
        <v>514</v>
      </c>
      <c r="F214" s="246" t="s">
        <v>921</v>
      </c>
      <c r="G214" s="313" t="s">
        <v>201</v>
      </c>
    </row>
    <row r="215" spans="1:7" ht="20.25" customHeight="1">
      <c r="A215" s="250">
        <v>224</v>
      </c>
      <c r="B215" s="252" t="s">
        <v>520</v>
      </c>
      <c r="C215" s="256" t="s">
        <v>658</v>
      </c>
      <c r="D215" s="252" t="s">
        <v>26</v>
      </c>
      <c r="E215" s="265" t="s">
        <v>25</v>
      </c>
      <c r="F215" s="246" t="s">
        <v>24</v>
      </c>
      <c r="G215" s="313" t="s">
        <v>200</v>
      </c>
    </row>
    <row r="216" spans="1:7" ht="20.25" customHeight="1">
      <c r="A216" s="250">
        <v>225</v>
      </c>
      <c r="B216" s="287" t="s">
        <v>922</v>
      </c>
      <c r="C216" s="288" t="s">
        <v>1144</v>
      </c>
      <c r="D216" s="250" t="s">
        <v>30</v>
      </c>
      <c r="E216" s="289" t="s">
        <v>25</v>
      </c>
      <c r="F216" s="290" t="s">
        <v>923</v>
      </c>
      <c r="G216" s="324" t="s">
        <v>200</v>
      </c>
    </row>
    <row r="217" spans="1:7" ht="20.25" customHeight="1">
      <c r="A217" s="250">
        <v>226</v>
      </c>
      <c r="B217" s="252" t="s">
        <v>521</v>
      </c>
      <c r="C217" s="256" t="s">
        <v>522</v>
      </c>
      <c r="D217" s="250" t="s">
        <v>30</v>
      </c>
      <c r="E217" s="265" t="s">
        <v>750</v>
      </c>
      <c r="F217" s="246" t="s">
        <v>523</v>
      </c>
      <c r="G217" s="313" t="s">
        <v>200</v>
      </c>
    </row>
    <row r="218" spans="1:7" ht="20.25" customHeight="1">
      <c r="A218" s="250">
        <v>227</v>
      </c>
      <c r="B218" s="252" t="s">
        <v>524</v>
      </c>
      <c r="C218" s="256" t="s">
        <v>525</v>
      </c>
      <c r="D218" s="252" t="s">
        <v>526</v>
      </c>
      <c r="E218" s="249" t="s">
        <v>514</v>
      </c>
      <c r="F218" s="246" t="s">
        <v>527</v>
      </c>
      <c r="G218" s="313" t="s">
        <v>200</v>
      </c>
    </row>
    <row r="219" spans="1:7" ht="20.25" customHeight="1">
      <c r="A219" s="250">
        <v>228</v>
      </c>
      <c r="B219" s="252" t="s">
        <v>176</v>
      </c>
      <c r="C219" s="256" t="s">
        <v>626</v>
      </c>
      <c r="D219" s="252" t="s">
        <v>528</v>
      </c>
      <c r="E219" s="249" t="s">
        <v>514</v>
      </c>
      <c r="F219" s="246" t="s">
        <v>529</v>
      </c>
      <c r="G219" s="313" t="s">
        <v>200</v>
      </c>
    </row>
    <row r="220" spans="1:7" ht="20.25" customHeight="1">
      <c r="A220" s="250">
        <v>229</v>
      </c>
      <c r="B220" s="252" t="s">
        <v>177</v>
      </c>
      <c r="C220" s="256" t="s">
        <v>626</v>
      </c>
      <c r="D220" s="252" t="s">
        <v>530</v>
      </c>
      <c r="E220" s="249" t="s">
        <v>514</v>
      </c>
      <c r="F220" s="246" t="s">
        <v>531</v>
      </c>
      <c r="G220" s="313" t="s">
        <v>200</v>
      </c>
    </row>
    <row r="221" spans="1:7" ht="20.25" customHeight="1">
      <c r="A221" s="250">
        <v>230</v>
      </c>
      <c r="B221" s="252" t="s">
        <v>313</v>
      </c>
      <c r="C221" s="256" t="s">
        <v>829</v>
      </c>
      <c r="D221" s="252" t="s">
        <v>45</v>
      </c>
      <c r="E221" s="265" t="s">
        <v>914</v>
      </c>
      <c r="F221" s="246" t="s">
        <v>114</v>
      </c>
      <c r="G221" s="313" t="s">
        <v>200</v>
      </c>
    </row>
    <row r="222" spans="1:7" s="16" customFormat="1" ht="20.25" customHeight="1">
      <c r="A222" s="250">
        <v>231</v>
      </c>
      <c r="B222" s="252" t="s">
        <v>314</v>
      </c>
      <c r="C222" s="256" t="s">
        <v>829</v>
      </c>
      <c r="D222" s="252" t="s">
        <v>45</v>
      </c>
      <c r="E222" s="265" t="s">
        <v>872</v>
      </c>
      <c r="F222" s="246" t="s">
        <v>315</v>
      </c>
      <c r="G222" s="313" t="s">
        <v>200</v>
      </c>
    </row>
    <row r="223" spans="1:7" ht="20.25" customHeight="1">
      <c r="A223" s="250">
        <v>232</v>
      </c>
      <c r="B223" s="252" t="s">
        <v>1057</v>
      </c>
      <c r="C223" s="274" t="s">
        <v>29</v>
      </c>
      <c r="D223" s="246" t="s">
        <v>48</v>
      </c>
      <c r="E223" s="264" t="s">
        <v>32</v>
      </c>
      <c r="F223" s="262" t="s">
        <v>562</v>
      </c>
      <c r="G223" s="318" t="s">
        <v>202</v>
      </c>
    </row>
    <row r="224" spans="1:7" ht="20.25" customHeight="1">
      <c r="A224" s="250">
        <v>233</v>
      </c>
      <c r="B224" s="260" t="s">
        <v>316</v>
      </c>
      <c r="C224" s="274" t="s">
        <v>532</v>
      </c>
      <c r="D224" s="260" t="s">
        <v>45</v>
      </c>
      <c r="E224" s="265" t="s">
        <v>32</v>
      </c>
      <c r="F224" s="246" t="s">
        <v>924</v>
      </c>
      <c r="G224" s="313" t="s">
        <v>200</v>
      </c>
    </row>
    <row r="225" spans="1:7" ht="20.25" customHeight="1">
      <c r="A225" s="250">
        <v>234</v>
      </c>
      <c r="B225" s="260" t="s">
        <v>317</v>
      </c>
      <c r="C225" s="274" t="s">
        <v>532</v>
      </c>
      <c r="D225" s="260" t="s">
        <v>45</v>
      </c>
      <c r="E225" s="265" t="s">
        <v>25</v>
      </c>
      <c r="F225" s="246" t="s">
        <v>925</v>
      </c>
      <c r="G225" s="313" t="s">
        <v>200</v>
      </c>
    </row>
    <row r="226" spans="1:7" s="16" customFormat="1" ht="20.25" customHeight="1">
      <c r="A226" s="250">
        <v>235</v>
      </c>
      <c r="B226" s="260" t="s">
        <v>318</v>
      </c>
      <c r="C226" s="274" t="s">
        <v>319</v>
      </c>
      <c r="D226" s="260" t="s">
        <v>45</v>
      </c>
      <c r="E226" s="265" t="s">
        <v>25</v>
      </c>
      <c r="F226" s="246" t="s">
        <v>926</v>
      </c>
      <c r="G226" s="313" t="s">
        <v>200</v>
      </c>
    </row>
    <row r="227" spans="1:7" ht="20.25" customHeight="1">
      <c r="A227" s="250">
        <v>236</v>
      </c>
      <c r="B227" s="260" t="s">
        <v>320</v>
      </c>
      <c r="C227" s="274" t="s">
        <v>319</v>
      </c>
      <c r="D227" s="260" t="s">
        <v>45</v>
      </c>
      <c r="E227" s="265" t="s">
        <v>25</v>
      </c>
      <c r="F227" s="246" t="s">
        <v>321</v>
      </c>
      <c r="G227" s="313" t="s">
        <v>200</v>
      </c>
    </row>
    <row r="228" spans="1:7" ht="20.25" customHeight="1">
      <c r="A228" s="250">
        <v>237</v>
      </c>
      <c r="B228" s="260" t="s">
        <v>322</v>
      </c>
      <c r="C228" s="274" t="s">
        <v>319</v>
      </c>
      <c r="D228" s="260" t="s">
        <v>45</v>
      </c>
      <c r="E228" s="265" t="s">
        <v>25</v>
      </c>
      <c r="F228" s="246" t="s">
        <v>927</v>
      </c>
      <c r="G228" s="313" t="s">
        <v>200</v>
      </c>
    </row>
    <row r="229" spans="1:7" ht="20.100000000000001" customHeight="1">
      <c r="A229" s="250">
        <v>238</v>
      </c>
      <c r="B229" s="260" t="s">
        <v>627</v>
      </c>
      <c r="C229" s="274" t="s">
        <v>319</v>
      </c>
      <c r="D229" s="260" t="s">
        <v>45</v>
      </c>
      <c r="E229" s="265" t="s">
        <v>25</v>
      </c>
      <c r="F229" s="246" t="s">
        <v>928</v>
      </c>
      <c r="G229" s="313" t="s">
        <v>200</v>
      </c>
    </row>
    <row r="230" spans="1:7" ht="20.100000000000001" customHeight="1">
      <c r="A230" s="250">
        <v>239</v>
      </c>
      <c r="B230" s="291" t="s">
        <v>323</v>
      </c>
      <c r="C230" s="292" t="s">
        <v>659</v>
      </c>
      <c r="D230" s="260" t="s">
        <v>28</v>
      </c>
      <c r="E230" s="265" t="s">
        <v>25</v>
      </c>
      <c r="F230" s="246" t="s">
        <v>324</v>
      </c>
      <c r="G230" s="313" t="s">
        <v>201</v>
      </c>
    </row>
    <row r="231" spans="1:7" ht="20.100000000000001" customHeight="1">
      <c r="A231" s="250">
        <v>240</v>
      </c>
      <c r="B231" s="291" t="s">
        <v>628</v>
      </c>
      <c r="C231" s="292" t="s">
        <v>929</v>
      </c>
      <c r="D231" s="260" t="s">
        <v>123</v>
      </c>
      <c r="E231" s="265" t="s">
        <v>25</v>
      </c>
      <c r="F231" s="246" t="s">
        <v>325</v>
      </c>
      <c r="G231" s="313" t="s">
        <v>200</v>
      </c>
    </row>
    <row r="232" spans="1:7" ht="20.100000000000001" customHeight="1">
      <c r="A232" s="250">
        <v>241</v>
      </c>
      <c r="B232" s="293" t="s">
        <v>533</v>
      </c>
      <c r="C232" s="294" t="s">
        <v>43</v>
      </c>
      <c r="D232" s="260" t="s">
        <v>33</v>
      </c>
      <c r="E232" s="265" t="s">
        <v>32</v>
      </c>
      <c r="F232" s="246" t="s">
        <v>326</v>
      </c>
      <c r="G232" s="313" t="s">
        <v>585</v>
      </c>
    </row>
    <row r="233" spans="1:7">
      <c r="A233" s="250">
        <v>242</v>
      </c>
      <c r="B233" s="291" t="s">
        <v>930</v>
      </c>
      <c r="C233" s="292" t="s">
        <v>629</v>
      </c>
      <c r="D233" s="260" t="s">
        <v>28</v>
      </c>
      <c r="E233" s="265" t="s">
        <v>32</v>
      </c>
      <c r="F233" s="246" t="s">
        <v>327</v>
      </c>
      <c r="G233" s="313" t="s">
        <v>201</v>
      </c>
    </row>
    <row r="234" spans="1:7">
      <c r="A234" s="250">
        <v>243</v>
      </c>
      <c r="B234" s="291" t="s">
        <v>329</v>
      </c>
      <c r="C234" s="292" t="s">
        <v>1145</v>
      </c>
      <c r="D234" s="250" t="s">
        <v>30</v>
      </c>
      <c r="E234" s="265" t="s">
        <v>914</v>
      </c>
      <c r="F234" s="246" t="s">
        <v>931</v>
      </c>
      <c r="G234" s="313" t="s">
        <v>200</v>
      </c>
    </row>
    <row r="235" spans="1:7" ht="16.5">
      <c r="A235" s="250">
        <v>244</v>
      </c>
      <c r="B235" s="252" t="s">
        <v>330</v>
      </c>
      <c r="C235" s="256" t="s">
        <v>1146</v>
      </c>
      <c r="D235" s="250" t="s">
        <v>30</v>
      </c>
      <c r="E235" s="265" t="s">
        <v>872</v>
      </c>
      <c r="F235" s="325" t="s">
        <v>331</v>
      </c>
      <c r="G235" s="318" t="s">
        <v>200</v>
      </c>
    </row>
    <row r="236" spans="1:7">
      <c r="A236" s="250">
        <v>245</v>
      </c>
      <c r="B236" s="295" t="s">
        <v>332</v>
      </c>
      <c r="C236" s="296" t="s">
        <v>630</v>
      </c>
      <c r="D236" s="246" t="s">
        <v>48</v>
      </c>
      <c r="E236" s="297" t="s">
        <v>32</v>
      </c>
      <c r="F236" s="298" t="s">
        <v>334</v>
      </c>
      <c r="G236" s="326" t="s">
        <v>200</v>
      </c>
    </row>
    <row r="237" spans="1:7">
      <c r="A237" s="250">
        <v>246</v>
      </c>
      <c r="B237" s="295" t="s">
        <v>335</v>
      </c>
      <c r="C237" s="296" t="s">
        <v>333</v>
      </c>
      <c r="D237" s="246" t="s">
        <v>48</v>
      </c>
      <c r="E237" s="297" t="s">
        <v>32</v>
      </c>
      <c r="F237" s="298" t="s">
        <v>336</v>
      </c>
      <c r="G237" s="326" t="s">
        <v>200</v>
      </c>
    </row>
    <row r="238" spans="1:7">
      <c r="A238" s="250">
        <v>247</v>
      </c>
      <c r="B238" s="295" t="s">
        <v>337</v>
      </c>
      <c r="C238" s="296" t="s">
        <v>333</v>
      </c>
      <c r="D238" s="246" t="s">
        <v>48</v>
      </c>
      <c r="E238" s="297" t="s">
        <v>32</v>
      </c>
      <c r="F238" s="298" t="s">
        <v>338</v>
      </c>
      <c r="G238" s="326" t="s">
        <v>200</v>
      </c>
    </row>
    <row r="239" spans="1:7">
      <c r="A239" s="250">
        <v>248</v>
      </c>
      <c r="B239" s="295" t="s">
        <v>339</v>
      </c>
      <c r="C239" s="296" t="s">
        <v>630</v>
      </c>
      <c r="D239" s="246" t="s">
        <v>48</v>
      </c>
      <c r="E239" s="297" t="s">
        <v>32</v>
      </c>
      <c r="F239" s="298" t="s">
        <v>340</v>
      </c>
      <c r="G239" s="326" t="s">
        <v>200</v>
      </c>
    </row>
    <row r="240" spans="1:7">
      <c r="A240" s="250">
        <v>249</v>
      </c>
      <c r="B240" s="295" t="s">
        <v>534</v>
      </c>
      <c r="C240" s="296" t="s">
        <v>333</v>
      </c>
      <c r="D240" s="246" t="s">
        <v>48</v>
      </c>
      <c r="E240" s="297" t="s">
        <v>25</v>
      </c>
      <c r="F240" s="298" t="s">
        <v>341</v>
      </c>
      <c r="G240" s="326" t="s">
        <v>200</v>
      </c>
    </row>
    <row r="241" spans="1:7">
      <c r="A241" s="250">
        <v>250</v>
      </c>
      <c r="B241" s="295" t="s">
        <v>342</v>
      </c>
      <c r="C241" s="296" t="s">
        <v>333</v>
      </c>
      <c r="D241" s="246" t="s">
        <v>48</v>
      </c>
      <c r="E241" s="297" t="s">
        <v>25</v>
      </c>
      <c r="F241" s="298" t="s">
        <v>932</v>
      </c>
      <c r="G241" s="326" t="s">
        <v>200</v>
      </c>
    </row>
    <row r="242" spans="1:7">
      <c r="A242" s="250">
        <v>251</v>
      </c>
      <c r="B242" s="295" t="s">
        <v>343</v>
      </c>
      <c r="C242" s="296" t="s">
        <v>333</v>
      </c>
      <c r="D242" s="298" t="s">
        <v>28</v>
      </c>
      <c r="E242" s="297" t="s">
        <v>25</v>
      </c>
      <c r="F242" s="298" t="s">
        <v>344</v>
      </c>
      <c r="G242" s="326" t="s">
        <v>201</v>
      </c>
    </row>
    <row r="243" spans="1:7">
      <c r="A243" s="250">
        <v>252</v>
      </c>
      <c r="B243" s="295" t="s">
        <v>345</v>
      </c>
      <c r="C243" s="296" t="s">
        <v>333</v>
      </c>
      <c r="D243" s="246" t="s">
        <v>48</v>
      </c>
      <c r="E243" s="297" t="s">
        <v>32</v>
      </c>
      <c r="F243" s="298" t="s">
        <v>346</v>
      </c>
      <c r="G243" s="326" t="s">
        <v>200</v>
      </c>
    </row>
    <row r="244" spans="1:7">
      <c r="A244" s="250">
        <v>253</v>
      </c>
      <c r="B244" s="295" t="s">
        <v>347</v>
      </c>
      <c r="C244" s="296" t="s">
        <v>333</v>
      </c>
      <c r="D244" s="246" t="s">
        <v>48</v>
      </c>
      <c r="E244" s="297" t="s">
        <v>32</v>
      </c>
      <c r="F244" s="298" t="s">
        <v>348</v>
      </c>
      <c r="G244" s="326" t="s">
        <v>200</v>
      </c>
    </row>
    <row r="245" spans="1:7">
      <c r="A245" s="250">
        <v>254</v>
      </c>
      <c r="B245" s="295" t="s">
        <v>349</v>
      </c>
      <c r="C245" s="296" t="s">
        <v>333</v>
      </c>
      <c r="D245" s="246" t="s">
        <v>48</v>
      </c>
      <c r="E245" s="297" t="s">
        <v>32</v>
      </c>
      <c r="F245" s="298" t="s">
        <v>933</v>
      </c>
      <c r="G245" s="326" t="s">
        <v>200</v>
      </c>
    </row>
    <row r="246" spans="1:7">
      <c r="A246" s="250">
        <v>255</v>
      </c>
      <c r="B246" s="295" t="s">
        <v>350</v>
      </c>
      <c r="C246" s="296" t="s">
        <v>333</v>
      </c>
      <c r="D246" s="246" t="s">
        <v>48</v>
      </c>
      <c r="E246" s="297" t="s">
        <v>25</v>
      </c>
      <c r="F246" s="298" t="s">
        <v>351</v>
      </c>
      <c r="G246" s="326" t="s">
        <v>200</v>
      </c>
    </row>
    <row r="247" spans="1:7">
      <c r="A247" s="250">
        <v>256</v>
      </c>
      <c r="B247" s="295" t="s">
        <v>352</v>
      </c>
      <c r="C247" s="296" t="s">
        <v>630</v>
      </c>
      <c r="D247" s="246" t="s">
        <v>48</v>
      </c>
      <c r="E247" s="297" t="s">
        <v>25</v>
      </c>
      <c r="F247" s="298" t="s">
        <v>353</v>
      </c>
      <c r="G247" s="326" t="s">
        <v>200</v>
      </c>
    </row>
    <row r="248" spans="1:7">
      <c r="A248" s="250">
        <v>257</v>
      </c>
      <c r="B248" s="295" t="s">
        <v>354</v>
      </c>
      <c r="C248" s="296" t="s">
        <v>333</v>
      </c>
      <c r="D248" s="250" t="s">
        <v>30</v>
      </c>
      <c r="E248" s="297" t="s">
        <v>32</v>
      </c>
      <c r="F248" s="298" t="s">
        <v>355</v>
      </c>
      <c r="G248" s="326" t="s">
        <v>200</v>
      </c>
    </row>
    <row r="249" spans="1:7">
      <c r="A249" s="250">
        <v>258</v>
      </c>
      <c r="B249" s="295" t="s">
        <v>356</v>
      </c>
      <c r="C249" s="296" t="s">
        <v>333</v>
      </c>
      <c r="D249" s="298" t="s">
        <v>33</v>
      </c>
      <c r="E249" s="297" t="s">
        <v>32</v>
      </c>
      <c r="F249" s="298" t="s">
        <v>357</v>
      </c>
      <c r="G249" s="326" t="s">
        <v>200</v>
      </c>
    </row>
    <row r="250" spans="1:7">
      <c r="A250" s="250">
        <v>259</v>
      </c>
      <c r="B250" s="295" t="s">
        <v>358</v>
      </c>
      <c r="C250" s="296" t="s">
        <v>333</v>
      </c>
      <c r="D250" s="298" t="s">
        <v>28</v>
      </c>
      <c r="E250" s="297" t="s">
        <v>32</v>
      </c>
      <c r="F250" s="298" t="s">
        <v>359</v>
      </c>
      <c r="G250" s="326" t="s">
        <v>201</v>
      </c>
    </row>
    <row r="251" spans="1:7">
      <c r="A251" s="250">
        <v>260</v>
      </c>
      <c r="B251" s="295" t="s">
        <v>360</v>
      </c>
      <c r="C251" s="296" t="s">
        <v>333</v>
      </c>
      <c r="D251" s="298" t="s">
        <v>33</v>
      </c>
      <c r="E251" s="297" t="s">
        <v>25</v>
      </c>
      <c r="F251" s="298" t="s">
        <v>361</v>
      </c>
      <c r="G251" s="326" t="s">
        <v>200</v>
      </c>
    </row>
    <row r="252" spans="1:7">
      <c r="A252" s="250">
        <v>261</v>
      </c>
      <c r="B252" s="261" t="s">
        <v>539</v>
      </c>
      <c r="C252" s="268" t="s">
        <v>934</v>
      </c>
      <c r="D252" s="261" t="s">
        <v>45</v>
      </c>
      <c r="E252" s="299" t="s">
        <v>872</v>
      </c>
      <c r="F252" s="261" t="s">
        <v>535</v>
      </c>
      <c r="G252" s="327" t="s">
        <v>200</v>
      </c>
    </row>
    <row r="253" spans="1:7">
      <c r="A253" s="250">
        <v>262</v>
      </c>
      <c r="B253" s="261" t="s">
        <v>935</v>
      </c>
      <c r="C253" s="268" t="s">
        <v>1147</v>
      </c>
      <c r="D253" s="250" t="s">
        <v>30</v>
      </c>
      <c r="E253" s="299" t="s">
        <v>25</v>
      </c>
      <c r="F253" s="261" t="s">
        <v>63</v>
      </c>
      <c r="G253" s="327" t="s">
        <v>200</v>
      </c>
    </row>
    <row r="254" spans="1:7">
      <c r="A254" s="250">
        <v>263</v>
      </c>
      <c r="B254" s="261" t="s">
        <v>594</v>
      </c>
      <c r="C254" s="268" t="s">
        <v>595</v>
      </c>
      <c r="D254" s="261" t="s">
        <v>28</v>
      </c>
      <c r="E254" s="299" t="s">
        <v>514</v>
      </c>
      <c r="F254" s="300" t="s">
        <v>398</v>
      </c>
      <c r="G254" s="328" t="s">
        <v>201</v>
      </c>
    </row>
    <row r="255" spans="1:7">
      <c r="A255" s="250">
        <v>264</v>
      </c>
      <c r="B255" s="261" t="s">
        <v>362</v>
      </c>
      <c r="C255" s="268" t="s">
        <v>660</v>
      </c>
      <c r="D255" s="261" t="s">
        <v>45</v>
      </c>
      <c r="E255" s="299" t="s">
        <v>32</v>
      </c>
      <c r="F255" s="300" t="s">
        <v>44</v>
      </c>
      <c r="G255" s="328" t="s">
        <v>200</v>
      </c>
    </row>
    <row r="256" spans="1:7">
      <c r="A256" s="250">
        <v>265</v>
      </c>
      <c r="B256" s="261" t="s">
        <v>936</v>
      </c>
      <c r="C256" s="268" t="s">
        <v>661</v>
      </c>
      <c r="D256" s="261" t="s">
        <v>28</v>
      </c>
      <c r="E256" s="299" t="s">
        <v>32</v>
      </c>
      <c r="F256" s="300" t="s">
        <v>363</v>
      </c>
      <c r="G256" s="328" t="s">
        <v>201</v>
      </c>
    </row>
    <row r="257" spans="1:7">
      <c r="A257" s="250">
        <v>266</v>
      </c>
      <c r="B257" s="261" t="s">
        <v>631</v>
      </c>
      <c r="C257" s="268" t="s">
        <v>937</v>
      </c>
      <c r="D257" s="261" t="s">
        <v>45</v>
      </c>
      <c r="E257" s="299" t="s">
        <v>872</v>
      </c>
      <c r="F257" s="329" t="s">
        <v>596</v>
      </c>
      <c r="G257" s="328" t="s">
        <v>200</v>
      </c>
    </row>
    <row r="258" spans="1:7">
      <c r="A258" s="250">
        <v>267</v>
      </c>
      <c r="B258" s="261" t="s">
        <v>632</v>
      </c>
      <c r="C258" s="268" t="s">
        <v>937</v>
      </c>
      <c r="D258" s="261" t="s">
        <v>45</v>
      </c>
      <c r="E258" s="299" t="s">
        <v>872</v>
      </c>
      <c r="F258" s="329" t="s">
        <v>597</v>
      </c>
      <c r="G258" s="328" t="s">
        <v>200</v>
      </c>
    </row>
    <row r="259" spans="1:7">
      <c r="A259" s="250">
        <v>268</v>
      </c>
      <c r="B259" s="261" t="s">
        <v>633</v>
      </c>
      <c r="C259" s="268" t="s">
        <v>937</v>
      </c>
      <c r="D259" s="261" t="s">
        <v>45</v>
      </c>
      <c r="E259" s="299" t="s">
        <v>872</v>
      </c>
      <c r="F259" s="329" t="s">
        <v>598</v>
      </c>
      <c r="G259" s="328" t="s">
        <v>200</v>
      </c>
    </row>
    <row r="260" spans="1:7">
      <c r="A260" s="250">
        <v>269</v>
      </c>
      <c r="B260" s="261" t="s">
        <v>938</v>
      </c>
      <c r="C260" s="268" t="s">
        <v>937</v>
      </c>
      <c r="D260" s="261" t="s">
        <v>45</v>
      </c>
      <c r="E260" s="299" t="s">
        <v>872</v>
      </c>
      <c r="F260" s="329" t="s">
        <v>599</v>
      </c>
      <c r="G260" s="328" t="s">
        <v>200</v>
      </c>
    </row>
    <row r="261" spans="1:7">
      <c r="A261" s="250">
        <v>270</v>
      </c>
      <c r="B261" s="261" t="s">
        <v>939</v>
      </c>
      <c r="C261" s="268" t="s">
        <v>662</v>
      </c>
      <c r="D261" s="250" t="s">
        <v>30</v>
      </c>
      <c r="E261" s="299" t="s">
        <v>25</v>
      </c>
      <c r="F261" s="300" t="s">
        <v>540</v>
      </c>
      <c r="G261" s="328" t="s">
        <v>200</v>
      </c>
    </row>
    <row r="262" spans="1:7">
      <c r="A262" s="250">
        <v>271</v>
      </c>
      <c r="B262" s="261" t="s">
        <v>634</v>
      </c>
      <c r="C262" s="268" t="s">
        <v>537</v>
      </c>
      <c r="D262" s="261" t="s">
        <v>33</v>
      </c>
      <c r="E262" s="299" t="s">
        <v>32</v>
      </c>
      <c r="F262" s="300" t="s">
        <v>538</v>
      </c>
      <c r="G262" s="328" t="s">
        <v>200</v>
      </c>
    </row>
    <row r="263" spans="1:7">
      <c r="A263" s="250">
        <v>272</v>
      </c>
      <c r="B263" s="261" t="s">
        <v>940</v>
      </c>
      <c r="C263" s="268" t="s">
        <v>663</v>
      </c>
      <c r="D263" s="261" t="s">
        <v>45</v>
      </c>
      <c r="E263" s="299" t="s">
        <v>25</v>
      </c>
      <c r="F263" s="300" t="s">
        <v>542</v>
      </c>
      <c r="G263" s="328" t="s">
        <v>200</v>
      </c>
    </row>
    <row r="264" spans="1:7">
      <c r="A264" s="250">
        <v>273</v>
      </c>
      <c r="B264" s="261" t="s">
        <v>543</v>
      </c>
      <c r="C264" s="268" t="s">
        <v>541</v>
      </c>
      <c r="D264" s="261" t="s">
        <v>45</v>
      </c>
      <c r="E264" s="299" t="s">
        <v>25</v>
      </c>
      <c r="F264" s="300" t="s">
        <v>544</v>
      </c>
      <c r="G264" s="328" t="s">
        <v>200</v>
      </c>
    </row>
    <row r="265" spans="1:7">
      <c r="A265" s="250">
        <v>274</v>
      </c>
      <c r="B265" s="261" t="s">
        <v>545</v>
      </c>
      <c r="C265" s="268" t="s">
        <v>541</v>
      </c>
      <c r="D265" s="261" t="s">
        <v>45</v>
      </c>
      <c r="E265" s="299" t="s">
        <v>25</v>
      </c>
      <c r="F265" s="300" t="s">
        <v>546</v>
      </c>
      <c r="G265" s="328" t="s">
        <v>200</v>
      </c>
    </row>
    <row r="266" spans="1:7">
      <c r="A266" s="250">
        <v>275</v>
      </c>
      <c r="B266" s="261" t="s">
        <v>941</v>
      </c>
      <c r="C266" s="268" t="s">
        <v>942</v>
      </c>
      <c r="D266" s="250" t="s">
        <v>30</v>
      </c>
      <c r="E266" s="299" t="s">
        <v>32</v>
      </c>
      <c r="F266" s="300" t="s">
        <v>943</v>
      </c>
      <c r="G266" s="328" t="s">
        <v>200</v>
      </c>
    </row>
    <row r="267" spans="1:7">
      <c r="A267" s="250">
        <v>276</v>
      </c>
      <c r="B267" s="261" t="s">
        <v>547</v>
      </c>
      <c r="C267" s="268" t="s">
        <v>942</v>
      </c>
      <c r="D267" s="250" t="s">
        <v>30</v>
      </c>
      <c r="E267" s="299" t="s">
        <v>32</v>
      </c>
      <c r="F267" s="300" t="s">
        <v>944</v>
      </c>
      <c r="G267" s="328" t="s">
        <v>200</v>
      </c>
    </row>
    <row r="268" spans="1:7">
      <c r="A268" s="250">
        <v>277</v>
      </c>
      <c r="B268" s="261" t="s">
        <v>548</v>
      </c>
      <c r="C268" s="268" t="s">
        <v>942</v>
      </c>
      <c r="D268" s="250" t="s">
        <v>30</v>
      </c>
      <c r="E268" s="299" t="s">
        <v>32</v>
      </c>
      <c r="F268" s="300" t="s">
        <v>945</v>
      </c>
      <c r="G268" s="328" t="s">
        <v>200</v>
      </c>
    </row>
    <row r="269" spans="1:7">
      <c r="A269" s="250">
        <v>278</v>
      </c>
      <c r="B269" s="261" t="s">
        <v>549</v>
      </c>
      <c r="C269" s="268" t="s">
        <v>942</v>
      </c>
      <c r="D269" s="250" t="s">
        <v>30</v>
      </c>
      <c r="E269" s="299" t="s">
        <v>32</v>
      </c>
      <c r="F269" s="300" t="s">
        <v>945</v>
      </c>
      <c r="G269" s="328" t="s">
        <v>200</v>
      </c>
    </row>
    <row r="270" spans="1:7">
      <c r="A270" s="250">
        <v>279</v>
      </c>
      <c r="B270" s="261" t="s">
        <v>550</v>
      </c>
      <c r="C270" s="268" t="s">
        <v>942</v>
      </c>
      <c r="D270" s="250" t="s">
        <v>30</v>
      </c>
      <c r="E270" s="299" t="s">
        <v>32</v>
      </c>
      <c r="F270" s="300" t="s">
        <v>945</v>
      </c>
      <c r="G270" s="328" t="s">
        <v>200</v>
      </c>
    </row>
    <row r="271" spans="1:7">
      <c r="A271" s="250">
        <v>280</v>
      </c>
      <c r="B271" s="261" t="s">
        <v>946</v>
      </c>
      <c r="C271" s="268" t="s">
        <v>635</v>
      </c>
      <c r="D271" s="261" t="s">
        <v>79</v>
      </c>
      <c r="E271" s="299" t="s">
        <v>32</v>
      </c>
      <c r="F271" s="300" t="s">
        <v>551</v>
      </c>
      <c r="G271" s="328" t="s">
        <v>200</v>
      </c>
    </row>
    <row r="272" spans="1:7">
      <c r="A272" s="250">
        <v>281</v>
      </c>
      <c r="B272" s="260" t="s">
        <v>552</v>
      </c>
      <c r="C272" s="268" t="s">
        <v>636</v>
      </c>
      <c r="D272" s="261" t="s">
        <v>33</v>
      </c>
      <c r="E272" s="299" t="s">
        <v>25</v>
      </c>
      <c r="F272" s="300" t="s">
        <v>553</v>
      </c>
      <c r="G272" s="328" t="s">
        <v>200</v>
      </c>
    </row>
    <row r="273" spans="1:7">
      <c r="A273" s="301">
        <v>282</v>
      </c>
      <c r="B273" s="267" t="s">
        <v>947</v>
      </c>
      <c r="C273" s="268" t="s">
        <v>637</v>
      </c>
      <c r="D273" s="261" t="s">
        <v>28</v>
      </c>
      <c r="E273" s="299" t="s">
        <v>32</v>
      </c>
      <c r="F273" s="300" t="s">
        <v>556</v>
      </c>
      <c r="G273" s="328" t="s">
        <v>201</v>
      </c>
    </row>
    <row r="274" spans="1:7">
      <c r="A274" s="301">
        <v>283</v>
      </c>
      <c r="B274" s="267" t="s">
        <v>563</v>
      </c>
      <c r="C274" s="268" t="s">
        <v>664</v>
      </c>
      <c r="D274" s="261" t="s">
        <v>97</v>
      </c>
      <c r="E274" s="299" t="s">
        <v>32</v>
      </c>
      <c r="F274" s="300" t="s">
        <v>565</v>
      </c>
      <c r="G274" s="328" t="s">
        <v>200</v>
      </c>
    </row>
    <row r="275" spans="1:7">
      <c r="A275" s="301">
        <v>284</v>
      </c>
      <c r="B275" s="267" t="s">
        <v>566</v>
      </c>
      <c r="C275" s="268" t="s">
        <v>564</v>
      </c>
      <c r="D275" s="261" t="s">
        <v>97</v>
      </c>
      <c r="E275" s="299" t="s">
        <v>25</v>
      </c>
      <c r="F275" s="300" t="s">
        <v>567</v>
      </c>
      <c r="G275" s="328" t="s">
        <v>200</v>
      </c>
    </row>
    <row r="276" spans="1:7">
      <c r="A276" s="301">
        <v>285</v>
      </c>
      <c r="B276" s="267" t="s">
        <v>568</v>
      </c>
      <c r="C276" s="268" t="s">
        <v>564</v>
      </c>
      <c r="D276" s="261" t="s">
        <v>97</v>
      </c>
      <c r="E276" s="299" t="s">
        <v>25</v>
      </c>
      <c r="F276" s="300" t="s">
        <v>569</v>
      </c>
      <c r="G276" s="328" t="s">
        <v>200</v>
      </c>
    </row>
    <row r="277" spans="1:7">
      <c r="A277" s="301">
        <v>286</v>
      </c>
      <c r="B277" s="267" t="s">
        <v>570</v>
      </c>
      <c r="C277" s="268" t="s">
        <v>564</v>
      </c>
      <c r="D277" s="261" t="s">
        <v>97</v>
      </c>
      <c r="E277" s="299" t="s">
        <v>25</v>
      </c>
      <c r="F277" s="300" t="s">
        <v>571</v>
      </c>
      <c r="G277" s="328" t="s">
        <v>200</v>
      </c>
    </row>
    <row r="278" spans="1:7">
      <c r="A278" s="301">
        <v>287</v>
      </c>
      <c r="B278" s="267" t="s">
        <v>572</v>
      </c>
      <c r="C278" s="268" t="s">
        <v>564</v>
      </c>
      <c r="D278" s="261" t="s">
        <v>97</v>
      </c>
      <c r="E278" s="299" t="s">
        <v>25</v>
      </c>
      <c r="F278" s="300" t="s">
        <v>573</v>
      </c>
      <c r="G278" s="328" t="s">
        <v>200</v>
      </c>
    </row>
    <row r="279" spans="1:7">
      <c r="A279" s="301">
        <v>288</v>
      </c>
      <c r="B279" s="267" t="s">
        <v>574</v>
      </c>
      <c r="C279" s="268" t="s">
        <v>575</v>
      </c>
      <c r="D279" s="261" t="s">
        <v>97</v>
      </c>
      <c r="E279" s="299" t="s">
        <v>25</v>
      </c>
      <c r="F279" s="300" t="s">
        <v>576</v>
      </c>
      <c r="G279" s="328" t="s">
        <v>200</v>
      </c>
    </row>
    <row r="280" spans="1:7">
      <c r="A280" s="301">
        <v>289</v>
      </c>
      <c r="B280" s="267" t="s">
        <v>577</v>
      </c>
      <c r="C280" s="268" t="s">
        <v>1148</v>
      </c>
      <c r="D280" s="246" t="s">
        <v>48</v>
      </c>
      <c r="E280" s="299" t="s">
        <v>25</v>
      </c>
      <c r="F280" s="300" t="s">
        <v>1100</v>
      </c>
      <c r="G280" s="328" t="s">
        <v>1099</v>
      </c>
    </row>
    <row r="281" spans="1:7">
      <c r="A281" s="301">
        <v>290</v>
      </c>
      <c r="B281" s="267" t="s">
        <v>638</v>
      </c>
      <c r="C281" s="268" t="s">
        <v>39</v>
      </c>
      <c r="D281" s="261" t="s">
        <v>97</v>
      </c>
      <c r="E281" s="299" t="s">
        <v>32</v>
      </c>
      <c r="F281" s="300" t="s">
        <v>581</v>
      </c>
      <c r="G281" s="328" t="s">
        <v>200</v>
      </c>
    </row>
    <row r="282" spans="1:7">
      <c r="A282" s="301">
        <v>291</v>
      </c>
      <c r="B282" s="267" t="s">
        <v>586</v>
      </c>
      <c r="C282" s="268" t="s">
        <v>587</v>
      </c>
      <c r="D282" s="246" t="s">
        <v>48</v>
      </c>
      <c r="E282" s="299" t="s">
        <v>32</v>
      </c>
      <c r="F282" s="300" t="s">
        <v>588</v>
      </c>
      <c r="G282" s="328" t="s">
        <v>585</v>
      </c>
    </row>
    <row r="283" spans="1:7">
      <c r="A283" s="301">
        <v>292</v>
      </c>
      <c r="B283" s="267" t="s">
        <v>589</v>
      </c>
      <c r="C283" s="268" t="s">
        <v>665</v>
      </c>
      <c r="D283" s="246" t="s">
        <v>48</v>
      </c>
      <c r="E283" s="299" t="s">
        <v>25</v>
      </c>
      <c r="F283" s="300" t="s">
        <v>590</v>
      </c>
      <c r="G283" s="328" t="s">
        <v>200</v>
      </c>
    </row>
    <row r="284" spans="1:7">
      <c r="A284" s="301">
        <v>293</v>
      </c>
      <c r="B284" s="252" t="s">
        <v>948</v>
      </c>
      <c r="C284" s="256" t="s">
        <v>622</v>
      </c>
      <c r="D284" s="252" t="s">
        <v>58</v>
      </c>
      <c r="E284" s="265" t="s">
        <v>514</v>
      </c>
      <c r="F284" s="252" t="s">
        <v>949</v>
      </c>
      <c r="G284" s="328" t="s">
        <v>200</v>
      </c>
    </row>
    <row r="285" spans="1:7">
      <c r="A285" s="301">
        <v>294</v>
      </c>
      <c r="B285" s="267" t="s">
        <v>591</v>
      </c>
      <c r="C285" s="268" t="s">
        <v>592</v>
      </c>
      <c r="D285" s="261" t="s">
        <v>26</v>
      </c>
      <c r="E285" s="299" t="s">
        <v>25</v>
      </c>
      <c r="F285" s="300" t="s">
        <v>593</v>
      </c>
      <c r="G285" s="328" t="s">
        <v>200</v>
      </c>
    </row>
    <row r="286" spans="1:7">
      <c r="A286" s="301">
        <v>295</v>
      </c>
      <c r="B286" s="267" t="s">
        <v>600</v>
      </c>
      <c r="C286" s="268" t="s">
        <v>1149</v>
      </c>
      <c r="D286" s="261" t="s">
        <v>33</v>
      </c>
      <c r="E286" s="299" t="s">
        <v>32</v>
      </c>
      <c r="F286" s="300" t="s">
        <v>601</v>
      </c>
      <c r="G286" s="318" t="s">
        <v>200</v>
      </c>
    </row>
    <row r="287" spans="1:7">
      <c r="A287" s="267">
        <v>296</v>
      </c>
      <c r="B287" s="267" t="s">
        <v>639</v>
      </c>
      <c r="C287" s="268" t="s">
        <v>101</v>
      </c>
      <c r="D287" s="261" t="s">
        <v>26</v>
      </c>
      <c r="E287" s="302" t="s">
        <v>25</v>
      </c>
      <c r="F287" s="300" t="s">
        <v>640</v>
      </c>
      <c r="G287" s="328" t="s">
        <v>200</v>
      </c>
    </row>
    <row r="288" spans="1:7">
      <c r="A288" s="267">
        <v>297</v>
      </c>
      <c r="B288" s="267" t="s">
        <v>641</v>
      </c>
      <c r="C288" s="268" t="s">
        <v>101</v>
      </c>
      <c r="D288" s="261" t="s">
        <v>26</v>
      </c>
      <c r="E288" s="302" t="s">
        <v>25</v>
      </c>
      <c r="F288" s="300" t="s">
        <v>640</v>
      </c>
      <c r="G288" s="328" t="s">
        <v>200</v>
      </c>
    </row>
    <row r="289" spans="1:7">
      <c r="A289" s="267">
        <v>298</v>
      </c>
      <c r="B289" s="267" t="s">
        <v>642</v>
      </c>
      <c r="C289" s="268" t="s">
        <v>101</v>
      </c>
      <c r="D289" s="261" t="s">
        <v>26</v>
      </c>
      <c r="E289" s="302" t="s">
        <v>25</v>
      </c>
      <c r="F289" s="300" t="s">
        <v>640</v>
      </c>
      <c r="G289" s="328" t="s">
        <v>200</v>
      </c>
    </row>
    <row r="290" spans="1:7">
      <c r="A290" s="267">
        <v>299</v>
      </c>
      <c r="B290" s="267" t="s">
        <v>643</v>
      </c>
      <c r="C290" s="268" t="s">
        <v>666</v>
      </c>
      <c r="D290" s="261" t="s">
        <v>26</v>
      </c>
      <c r="E290" s="302" t="s">
        <v>25</v>
      </c>
      <c r="F290" s="300" t="s">
        <v>640</v>
      </c>
      <c r="G290" s="328" t="s">
        <v>200</v>
      </c>
    </row>
    <row r="291" spans="1:7">
      <c r="A291" s="267">
        <v>300</v>
      </c>
      <c r="B291" s="267" t="s">
        <v>950</v>
      </c>
      <c r="C291" s="268" t="s">
        <v>65</v>
      </c>
      <c r="D291" s="261" t="s">
        <v>28</v>
      </c>
      <c r="E291" s="302" t="s">
        <v>914</v>
      </c>
      <c r="F291" s="300" t="s">
        <v>951</v>
      </c>
      <c r="G291" s="328" t="s">
        <v>201</v>
      </c>
    </row>
    <row r="292" spans="1:7">
      <c r="A292" s="267">
        <v>301</v>
      </c>
      <c r="B292" s="267" t="s">
        <v>644</v>
      </c>
      <c r="C292" s="268" t="s">
        <v>65</v>
      </c>
      <c r="D292" s="261" t="s">
        <v>28</v>
      </c>
      <c r="E292" s="302" t="s">
        <v>914</v>
      </c>
      <c r="F292" s="300" t="s">
        <v>952</v>
      </c>
      <c r="G292" s="328" t="s">
        <v>201</v>
      </c>
    </row>
    <row r="293" spans="1:7">
      <c r="A293" s="267">
        <v>302</v>
      </c>
      <c r="B293" s="267" t="s">
        <v>645</v>
      </c>
      <c r="C293" s="268" t="s">
        <v>65</v>
      </c>
      <c r="D293" s="261" t="s">
        <v>28</v>
      </c>
      <c r="E293" s="302" t="s">
        <v>914</v>
      </c>
      <c r="F293" s="300" t="s">
        <v>953</v>
      </c>
      <c r="G293" s="328" t="s">
        <v>201</v>
      </c>
    </row>
    <row r="294" spans="1:7">
      <c r="A294" s="267">
        <v>303</v>
      </c>
      <c r="B294" s="267" t="s">
        <v>646</v>
      </c>
      <c r="C294" s="268" t="s">
        <v>65</v>
      </c>
      <c r="D294" s="261" t="s">
        <v>28</v>
      </c>
      <c r="E294" s="302" t="s">
        <v>914</v>
      </c>
      <c r="F294" s="300" t="s">
        <v>954</v>
      </c>
      <c r="G294" s="328" t="s">
        <v>201</v>
      </c>
    </row>
    <row r="295" spans="1:7">
      <c r="A295" s="267">
        <v>304</v>
      </c>
      <c r="B295" s="267" t="s">
        <v>647</v>
      </c>
      <c r="C295" s="268" t="s">
        <v>625</v>
      </c>
      <c r="D295" s="250" t="s">
        <v>30</v>
      </c>
      <c r="E295" s="302" t="s">
        <v>32</v>
      </c>
      <c r="F295" s="300" t="s">
        <v>648</v>
      </c>
      <c r="G295" s="328" t="s">
        <v>200</v>
      </c>
    </row>
    <row r="296" spans="1:7">
      <c r="A296" s="267">
        <v>305</v>
      </c>
      <c r="B296" s="267" t="s">
        <v>955</v>
      </c>
      <c r="C296" s="268" t="s">
        <v>667</v>
      </c>
      <c r="D296" s="246" t="s">
        <v>48</v>
      </c>
      <c r="E296" s="302" t="s">
        <v>25</v>
      </c>
      <c r="F296" s="300" t="s">
        <v>668</v>
      </c>
      <c r="G296" s="328" t="s">
        <v>200</v>
      </c>
    </row>
    <row r="297" spans="1:7">
      <c r="A297" s="303">
        <v>306</v>
      </c>
      <c r="B297" s="304" t="s">
        <v>719</v>
      </c>
      <c r="C297" s="305" t="s">
        <v>1150</v>
      </c>
      <c r="D297" s="300" t="s">
        <v>28</v>
      </c>
      <c r="E297" s="300" t="s">
        <v>25</v>
      </c>
      <c r="F297" s="300" t="s">
        <v>720</v>
      </c>
      <c r="G297" s="318" t="s">
        <v>201</v>
      </c>
    </row>
    <row r="298" spans="1:7">
      <c r="A298" s="303">
        <v>307</v>
      </c>
      <c r="B298" s="304" t="s">
        <v>721</v>
      </c>
      <c r="C298" s="305" t="s">
        <v>1139</v>
      </c>
      <c r="D298" s="300" t="s">
        <v>26</v>
      </c>
      <c r="E298" s="300" t="s">
        <v>25</v>
      </c>
      <c r="F298" s="300" t="s">
        <v>722</v>
      </c>
      <c r="G298" s="328" t="s">
        <v>200</v>
      </c>
    </row>
    <row r="299" spans="1:7">
      <c r="A299" s="267">
        <v>308</v>
      </c>
      <c r="B299" s="306" t="s">
        <v>723</v>
      </c>
      <c r="C299" s="306" t="s">
        <v>724</v>
      </c>
      <c r="D299" s="246" t="s">
        <v>48</v>
      </c>
      <c r="E299" s="307" t="s">
        <v>750</v>
      </c>
      <c r="F299" s="306" t="s">
        <v>725</v>
      </c>
      <c r="G299" s="306" t="s">
        <v>200</v>
      </c>
    </row>
    <row r="300" spans="1:7">
      <c r="A300" s="267">
        <v>309</v>
      </c>
      <c r="B300" s="306" t="s">
        <v>726</v>
      </c>
      <c r="C300" s="306" t="s">
        <v>724</v>
      </c>
      <c r="D300" s="246" t="s">
        <v>48</v>
      </c>
      <c r="E300" s="307" t="s">
        <v>750</v>
      </c>
      <c r="F300" s="306" t="s">
        <v>727</v>
      </c>
      <c r="G300" s="306" t="s">
        <v>200</v>
      </c>
    </row>
    <row r="301" spans="1:7">
      <c r="A301" s="267">
        <v>310</v>
      </c>
      <c r="B301" s="306" t="s">
        <v>728</v>
      </c>
      <c r="C301" s="306" t="s">
        <v>956</v>
      </c>
      <c r="D301" s="246" t="s">
        <v>48</v>
      </c>
      <c r="E301" s="307" t="s">
        <v>750</v>
      </c>
      <c r="F301" s="306" t="s">
        <v>729</v>
      </c>
      <c r="G301" s="306" t="s">
        <v>200</v>
      </c>
    </row>
    <row r="302" spans="1:7">
      <c r="A302" s="267">
        <v>311</v>
      </c>
      <c r="B302" s="306" t="s">
        <v>730</v>
      </c>
      <c r="C302" s="306" t="s">
        <v>724</v>
      </c>
      <c r="D302" s="246" t="s">
        <v>48</v>
      </c>
      <c r="E302" s="307" t="s">
        <v>750</v>
      </c>
      <c r="F302" s="306" t="s">
        <v>731</v>
      </c>
      <c r="G302" s="306" t="s">
        <v>200</v>
      </c>
    </row>
    <row r="303" spans="1:7">
      <c r="A303" s="267">
        <v>312</v>
      </c>
      <c r="B303" s="306" t="s">
        <v>732</v>
      </c>
      <c r="C303" s="306" t="s">
        <v>724</v>
      </c>
      <c r="D303" s="308" t="s">
        <v>26</v>
      </c>
      <c r="E303" s="307" t="s">
        <v>750</v>
      </c>
      <c r="F303" s="306" t="s">
        <v>733</v>
      </c>
      <c r="G303" s="306" t="s">
        <v>200</v>
      </c>
    </row>
    <row r="304" spans="1:7">
      <c r="A304" s="267">
        <v>313</v>
      </c>
      <c r="B304" s="306" t="s">
        <v>734</v>
      </c>
      <c r="C304" s="306" t="s">
        <v>724</v>
      </c>
      <c r="D304" s="246" t="s">
        <v>48</v>
      </c>
      <c r="E304" s="307" t="s">
        <v>750</v>
      </c>
      <c r="F304" s="306" t="s">
        <v>735</v>
      </c>
      <c r="G304" s="306" t="s">
        <v>200</v>
      </c>
    </row>
    <row r="305" spans="1:7">
      <c r="A305" s="267">
        <v>314</v>
      </c>
      <c r="B305" s="306" t="s">
        <v>736</v>
      </c>
      <c r="C305" s="306" t="s">
        <v>724</v>
      </c>
      <c r="D305" s="246" t="s">
        <v>48</v>
      </c>
      <c r="E305" s="307" t="s">
        <v>750</v>
      </c>
      <c r="F305" s="306" t="s">
        <v>737</v>
      </c>
      <c r="G305" s="306" t="s">
        <v>200</v>
      </c>
    </row>
    <row r="306" spans="1:7">
      <c r="A306" s="267">
        <v>315</v>
      </c>
      <c r="B306" s="306" t="s">
        <v>738</v>
      </c>
      <c r="C306" s="306" t="s">
        <v>724</v>
      </c>
      <c r="D306" s="308" t="s">
        <v>45</v>
      </c>
      <c r="E306" s="307" t="s">
        <v>750</v>
      </c>
      <c r="F306" s="306" t="s">
        <v>739</v>
      </c>
      <c r="G306" s="306" t="s">
        <v>200</v>
      </c>
    </row>
    <row r="307" spans="1:7">
      <c r="A307" s="267">
        <v>316</v>
      </c>
      <c r="B307" s="306" t="s">
        <v>740</v>
      </c>
      <c r="C307" s="306" t="s">
        <v>724</v>
      </c>
      <c r="D307" s="246" t="s">
        <v>48</v>
      </c>
      <c r="E307" s="307" t="s">
        <v>750</v>
      </c>
      <c r="F307" s="306" t="s">
        <v>741</v>
      </c>
      <c r="G307" s="306" t="s">
        <v>200</v>
      </c>
    </row>
    <row r="308" spans="1:7">
      <c r="A308" s="267">
        <v>317</v>
      </c>
      <c r="B308" s="306" t="s">
        <v>742</v>
      </c>
      <c r="C308" s="306" t="s">
        <v>724</v>
      </c>
      <c r="D308" s="308" t="s">
        <v>79</v>
      </c>
      <c r="E308" s="307" t="s">
        <v>750</v>
      </c>
      <c r="F308" s="306" t="s">
        <v>743</v>
      </c>
      <c r="G308" s="306" t="s">
        <v>200</v>
      </c>
    </row>
    <row r="309" spans="1:7">
      <c r="A309" s="267">
        <v>318</v>
      </c>
      <c r="B309" s="306" t="s">
        <v>744</v>
      </c>
      <c r="C309" s="306" t="s">
        <v>724</v>
      </c>
      <c r="D309" s="308" t="s">
        <v>745</v>
      </c>
      <c r="E309" s="307" t="s">
        <v>750</v>
      </c>
      <c r="F309" s="306" t="s">
        <v>746</v>
      </c>
      <c r="G309" s="306" t="s">
        <v>200</v>
      </c>
    </row>
    <row r="310" spans="1:7">
      <c r="A310" s="267">
        <v>319</v>
      </c>
      <c r="B310" s="306" t="s">
        <v>747</v>
      </c>
      <c r="C310" s="306" t="s">
        <v>724</v>
      </c>
      <c r="D310" s="308" t="s">
        <v>26</v>
      </c>
      <c r="E310" s="307" t="s">
        <v>750</v>
      </c>
      <c r="F310" s="306" t="s">
        <v>748</v>
      </c>
      <c r="G310" s="306" t="s">
        <v>200</v>
      </c>
    </row>
    <row r="311" spans="1:7">
      <c r="A311" s="267">
        <v>320</v>
      </c>
      <c r="B311" s="306" t="s">
        <v>957</v>
      </c>
      <c r="C311" s="306" t="s">
        <v>749</v>
      </c>
      <c r="D311" s="308" t="s">
        <v>123</v>
      </c>
      <c r="E311" s="307" t="s">
        <v>750</v>
      </c>
      <c r="F311" s="306" t="s">
        <v>751</v>
      </c>
      <c r="G311" s="306" t="s">
        <v>200</v>
      </c>
    </row>
    <row r="312" spans="1:7">
      <c r="A312" s="267">
        <v>321</v>
      </c>
      <c r="B312" s="244" t="s">
        <v>958</v>
      </c>
      <c r="C312" s="245" t="s">
        <v>467</v>
      </c>
      <c r="D312" s="250" t="s">
        <v>30</v>
      </c>
      <c r="E312" s="247" t="s">
        <v>32</v>
      </c>
      <c r="F312" s="244" t="s">
        <v>752</v>
      </c>
      <c r="G312" s="312" t="s">
        <v>200</v>
      </c>
    </row>
    <row r="313" spans="1:7">
      <c r="A313" s="267">
        <v>322</v>
      </c>
      <c r="B313" s="244" t="s">
        <v>758</v>
      </c>
      <c r="C313" s="245" t="s">
        <v>759</v>
      </c>
      <c r="D313" s="246" t="s">
        <v>33</v>
      </c>
      <c r="E313" s="247" t="s">
        <v>32</v>
      </c>
      <c r="F313" s="244" t="s">
        <v>959</v>
      </c>
      <c r="G313" s="312" t="s">
        <v>200</v>
      </c>
    </row>
    <row r="314" spans="1:7">
      <c r="A314" s="267">
        <v>323</v>
      </c>
      <c r="B314" s="244" t="s">
        <v>960</v>
      </c>
      <c r="C314" s="245" t="s">
        <v>759</v>
      </c>
      <c r="D314" s="246" t="s">
        <v>33</v>
      </c>
      <c r="E314" s="247" t="s">
        <v>25</v>
      </c>
      <c r="F314" s="244" t="s">
        <v>760</v>
      </c>
      <c r="G314" s="312" t="s">
        <v>202</v>
      </c>
    </row>
    <row r="315" spans="1:7">
      <c r="A315" s="267">
        <v>324</v>
      </c>
      <c r="B315" s="244" t="s">
        <v>961</v>
      </c>
      <c r="C315" s="245" t="s">
        <v>759</v>
      </c>
      <c r="D315" s="246" t="s">
        <v>28</v>
      </c>
      <c r="E315" s="247" t="s">
        <v>25</v>
      </c>
      <c r="F315" s="244" t="s">
        <v>962</v>
      </c>
      <c r="G315" s="312" t="s">
        <v>201</v>
      </c>
    </row>
    <row r="316" spans="1:7">
      <c r="A316" s="267">
        <v>325</v>
      </c>
      <c r="B316" s="244" t="s">
        <v>963</v>
      </c>
      <c r="C316" s="245" t="s">
        <v>759</v>
      </c>
      <c r="D316" s="250" t="s">
        <v>30</v>
      </c>
      <c r="E316" s="247" t="s">
        <v>25</v>
      </c>
      <c r="F316" s="244" t="s">
        <v>964</v>
      </c>
      <c r="G316" s="312" t="s">
        <v>200</v>
      </c>
    </row>
    <row r="317" spans="1:7">
      <c r="A317" s="267">
        <v>326</v>
      </c>
      <c r="B317" s="244" t="s">
        <v>761</v>
      </c>
      <c r="C317" s="245" t="s">
        <v>759</v>
      </c>
      <c r="D317" s="250" t="s">
        <v>30</v>
      </c>
      <c r="E317" s="247" t="s">
        <v>25</v>
      </c>
      <c r="F317" s="244" t="s">
        <v>762</v>
      </c>
      <c r="G317" s="312" t="s">
        <v>202</v>
      </c>
    </row>
    <row r="318" spans="1:7">
      <c r="A318" s="243">
        <v>327</v>
      </c>
      <c r="B318" s="244" t="s">
        <v>965</v>
      </c>
      <c r="C318" s="245" t="s">
        <v>1151</v>
      </c>
      <c r="D318" s="250" t="s">
        <v>30</v>
      </c>
      <c r="E318" s="247" t="s">
        <v>32</v>
      </c>
      <c r="F318" s="244" t="s">
        <v>763</v>
      </c>
      <c r="G318" s="312" t="s">
        <v>200</v>
      </c>
    </row>
    <row r="319" spans="1:7">
      <c r="A319" s="303">
        <v>328</v>
      </c>
      <c r="B319" s="309" t="s">
        <v>966</v>
      </c>
      <c r="C319" s="245" t="s">
        <v>611</v>
      </c>
      <c r="D319" s="246" t="s">
        <v>33</v>
      </c>
      <c r="E319" s="244" t="s">
        <v>32</v>
      </c>
      <c r="F319" s="244" t="s">
        <v>967</v>
      </c>
      <c r="G319" s="312" t="s">
        <v>200</v>
      </c>
    </row>
    <row r="320" spans="1:7">
      <c r="A320" s="303">
        <v>329</v>
      </c>
      <c r="B320" s="244" t="s">
        <v>968</v>
      </c>
      <c r="C320" s="245" t="s">
        <v>759</v>
      </c>
      <c r="D320" s="250" t="s">
        <v>30</v>
      </c>
      <c r="E320" s="244" t="s">
        <v>25</v>
      </c>
      <c r="F320" s="244" t="s">
        <v>964</v>
      </c>
      <c r="G320" s="312" t="s">
        <v>200</v>
      </c>
    </row>
    <row r="321" spans="1:7">
      <c r="A321" s="243">
        <v>330</v>
      </c>
      <c r="B321" s="244" t="s">
        <v>969</v>
      </c>
      <c r="C321" s="245" t="s">
        <v>970</v>
      </c>
      <c r="D321" s="246" t="s">
        <v>123</v>
      </c>
      <c r="E321" s="247" t="s">
        <v>25</v>
      </c>
      <c r="F321" s="244" t="s">
        <v>971</v>
      </c>
      <c r="G321" s="312" t="s">
        <v>200</v>
      </c>
    </row>
    <row r="322" spans="1:7">
      <c r="A322" s="243">
        <f>1+A321</f>
        <v>331</v>
      </c>
      <c r="B322" s="244" t="s">
        <v>972</v>
      </c>
      <c r="C322" s="245" t="s">
        <v>654</v>
      </c>
      <c r="D322" s="246" t="s">
        <v>28</v>
      </c>
      <c r="E322" s="247" t="s">
        <v>25</v>
      </c>
      <c r="F322" s="244" t="s">
        <v>973</v>
      </c>
      <c r="G322" s="312" t="s">
        <v>201</v>
      </c>
    </row>
    <row r="323" spans="1:7">
      <c r="A323" s="243">
        <f t="shared" ref="A323:A336" si="0">1+A322</f>
        <v>332</v>
      </c>
      <c r="B323" s="244" t="s">
        <v>974</v>
      </c>
      <c r="C323" s="245" t="s">
        <v>975</v>
      </c>
      <c r="D323" s="246" t="s">
        <v>45</v>
      </c>
      <c r="E323" s="247" t="s">
        <v>25</v>
      </c>
      <c r="F323" s="244" t="s">
        <v>976</v>
      </c>
      <c r="G323" s="312" t="s">
        <v>200</v>
      </c>
    </row>
    <row r="324" spans="1:7">
      <c r="A324" s="243">
        <f t="shared" si="0"/>
        <v>333</v>
      </c>
      <c r="B324" s="260" t="s">
        <v>977</v>
      </c>
      <c r="C324" s="250" t="s">
        <v>978</v>
      </c>
      <c r="D324" s="250" t="s">
        <v>45</v>
      </c>
      <c r="E324" s="250" t="s">
        <v>32</v>
      </c>
      <c r="F324" s="260" t="s">
        <v>979</v>
      </c>
      <c r="G324" s="330" t="s">
        <v>200</v>
      </c>
    </row>
    <row r="325" spans="1:7">
      <c r="A325" s="243">
        <f t="shared" si="0"/>
        <v>334</v>
      </c>
      <c r="B325" s="260" t="s">
        <v>980</v>
      </c>
      <c r="C325" s="250" t="s">
        <v>978</v>
      </c>
      <c r="D325" s="250" t="s">
        <v>45</v>
      </c>
      <c r="E325" s="250" t="s">
        <v>25</v>
      </c>
      <c r="F325" s="260" t="s">
        <v>981</v>
      </c>
      <c r="G325" s="330" t="s">
        <v>200</v>
      </c>
    </row>
    <row r="326" spans="1:7">
      <c r="A326" s="243">
        <f t="shared" si="0"/>
        <v>335</v>
      </c>
      <c r="B326" s="260" t="s">
        <v>982</v>
      </c>
      <c r="C326" s="250" t="s">
        <v>978</v>
      </c>
      <c r="D326" s="250" t="s">
        <v>45</v>
      </c>
      <c r="E326" s="250" t="s">
        <v>25</v>
      </c>
      <c r="F326" s="260" t="s">
        <v>983</v>
      </c>
      <c r="G326" s="330" t="s">
        <v>200</v>
      </c>
    </row>
    <row r="327" spans="1:7">
      <c r="A327" s="243">
        <f t="shared" si="0"/>
        <v>336</v>
      </c>
      <c r="B327" s="260" t="s">
        <v>1021</v>
      </c>
      <c r="C327" s="250" t="s">
        <v>667</v>
      </c>
      <c r="D327" s="250" t="s">
        <v>28</v>
      </c>
      <c r="E327" s="250" t="s">
        <v>32</v>
      </c>
      <c r="F327" s="260" t="s">
        <v>984</v>
      </c>
      <c r="G327" s="330" t="s">
        <v>201</v>
      </c>
    </row>
    <row r="328" spans="1:7">
      <c r="A328" s="243">
        <f t="shared" si="0"/>
        <v>337</v>
      </c>
      <c r="B328" s="260" t="s">
        <v>985</v>
      </c>
      <c r="C328" s="250" t="s">
        <v>986</v>
      </c>
      <c r="D328" s="250" t="s">
        <v>33</v>
      </c>
      <c r="E328" s="250" t="s">
        <v>508</v>
      </c>
      <c r="F328" s="260" t="s">
        <v>987</v>
      </c>
      <c r="G328" s="330" t="s">
        <v>202</v>
      </c>
    </row>
    <row r="329" spans="1:7">
      <c r="A329" s="243">
        <f t="shared" si="0"/>
        <v>338</v>
      </c>
      <c r="B329" s="260" t="s">
        <v>988</v>
      </c>
      <c r="C329" s="250" t="s">
        <v>986</v>
      </c>
      <c r="D329" s="250" t="s">
        <v>33</v>
      </c>
      <c r="E329" s="250" t="s">
        <v>508</v>
      </c>
      <c r="F329" s="260" t="s">
        <v>987</v>
      </c>
      <c r="G329" s="330" t="s">
        <v>202</v>
      </c>
    </row>
    <row r="330" spans="1:7">
      <c r="A330" s="243">
        <f t="shared" si="0"/>
        <v>339</v>
      </c>
      <c r="B330" s="250" t="s">
        <v>989</v>
      </c>
      <c r="C330" s="250" t="s">
        <v>990</v>
      </c>
      <c r="D330" s="250" t="s">
        <v>33</v>
      </c>
      <c r="E330" s="250" t="s">
        <v>27</v>
      </c>
      <c r="F330" s="250" t="s">
        <v>991</v>
      </c>
      <c r="G330" s="250" t="s">
        <v>200</v>
      </c>
    </row>
    <row r="331" spans="1:7">
      <c r="A331" s="243">
        <f t="shared" si="0"/>
        <v>340</v>
      </c>
      <c r="B331" s="310" t="s">
        <v>992</v>
      </c>
      <c r="C331" s="250" t="s">
        <v>990</v>
      </c>
      <c r="D331" s="250" t="s">
        <v>33</v>
      </c>
      <c r="E331" s="250" t="s">
        <v>27</v>
      </c>
      <c r="F331" s="250" t="s">
        <v>993</v>
      </c>
      <c r="G331" s="250" t="s">
        <v>200</v>
      </c>
    </row>
    <row r="332" spans="1:7">
      <c r="A332" s="243">
        <f t="shared" si="0"/>
        <v>341</v>
      </c>
      <c r="B332" s="250" t="s">
        <v>994</v>
      </c>
      <c r="C332" s="250" t="s">
        <v>990</v>
      </c>
      <c r="D332" s="250" t="s">
        <v>33</v>
      </c>
      <c r="E332" s="250" t="s">
        <v>37</v>
      </c>
      <c r="F332" s="250" t="s">
        <v>995</v>
      </c>
      <c r="G332" s="250" t="s">
        <v>200</v>
      </c>
    </row>
    <row r="333" spans="1:7">
      <c r="A333" s="243">
        <f t="shared" si="0"/>
        <v>342</v>
      </c>
      <c r="B333" s="250" t="s">
        <v>996</v>
      </c>
      <c r="C333" s="250" t="s">
        <v>990</v>
      </c>
      <c r="D333" s="250" t="s">
        <v>33</v>
      </c>
      <c r="E333" s="250" t="s">
        <v>37</v>
      </c>
      <c r="F333" s="250" t="s">
        <v>997</v>
      </c>
      <c r="G333" s="250" t="s">
        <v>200</v>
      </c>
    </row>
    <row r="334" spans="1:7">
      <c r="A334" s="243">
        <f t="shared" si="0"/>
        <v>343</v>
      </c>
      <c r="B334" s="250" t="s">
        <v>998</v>
      </c>
      <c r="C334" s="250" t="s">
        <v>990</v>
      </c>
      <c r="D334" s="250" t="s">
        <v>33</v>
      </c>
      <c r="E334" s="250" t="s">
        <v>37</v>
      </c>
      <c r="F334" s="250" t="s">
        <v>999</v>
      </c>
      <c r="G334" s="250" t="s">
        <v>200</v>
      </c>
    </row>
    <row r="335" spans="1:7">
      <c r="A335" s="243">
        <f t="shared" si="0"/>
        <v>344</v>
      </c>
      <c r="B335" s="250" t="s">
        <v>1000</v>
      </c>
      <c r="C335" s="250" t="s">
        <v>990</v>
      </c>
      <c r="D335" s="250" t="s">
        <v>33</v>
      </c>
      <c r="E335" s="250" t="s">
        <v>37</v>
      </c>
      <c r="F335" s="250" t="s">
        <v>1001</v>
      </c>
      <c r="G335" s="250" t="s">
        <v>200</v>
      </c>
    </row>
    <row r="336" spans="1:7">
      <c r="A336" s="243">
        <f t="shared" si="0"/>
        <v>345</v>
      </c>
      <c r="B336" s="250" t="s">
        <v>1002</v>
      </c>
      <c r="C336" s="250" t="s">
        <v>990</v>
      </c>
      <c r="D336" s="250" t="s">
        <v>30</v>
      </c>
      <c r="E336" s="250" t="s">
        <v>27</v>
      </c>
      <c r="F336" s="250" t="s">
        <v>1003</v>
      </c>
      <c r="G336" s="250" t="s">
        <v>200</v>
      </c>
    </row>
    <row r="337" spans="1:7">
      <c r="A337" s="243">
        <f>1+A336</f>
        <v>346</v>
      </c>
      <c r="B337" s="250" t="s">
        <v>1004</v>
      </c>
      <c r="C337" s="250" t="s">
        <v>990</v>
      </c>
      <c r="D337" s="250" t="s">
        <v>30</v>
      </c>
      <c r="E337" s="250" t="s">
        <v>27</v>
      </c>
      <c r="F337" s="250" t="s">
        <v>1005</v>
      </c>
      <c r="G337" s="250" t="s">
        <v>200</v>
      </c>
    </row>
    <row r="338" spans="1:7">
      <c r="A338" s="243">
        <f t="shared" ref="A338:A354" si="1">1+A337</f>
        <v>347</v>
      </c>
      <c r="B338" s="331" t="s">
        <v>1022</v>
      </c>
      <c r="C338" s="331" t="s">
        <v>1152</v>
      </c>
      <c r="D338" s="246" t="s">
        <v>790</v>
      </c>
      <c r="E338" s="250" t="s">
        <v>27</v>
      </c>
      <c r="F338" s="260" t="s">
        <v>1023</v>
      </c>
      <c r="G338" s="312" t="s">
        <v>1024</v>
      </c>
    </row>
    <row r="339" spans="1:7">
      <c r="A339" s="243">
        <f t="shared" si="1"/>
        <v>348</v>
      </c>
      <c r="B339" s="260" t="s">
        <v>1025</v>
      </c>
      <c r="C339" s="250" t="s">
        <v>1026</v>
      </c>
      <c r="D339" s="250" t="s">
        <v>30</v>
      </c>
      <c r="E339" s="250" t="s">
        <v>32</v>
      </c>
      <c r="F339" s="260" t="s">
        <v>1027</v>
      </c>
      <c r="G339" s="330" t="s">
        <v>200</v>
      </c>
    </row>
    <row r="340" spans="1:7">
      <c r="A340" s="243">
        <f t="shared" si="1"/>
        <v>349</v>
      </c>
      <c r="B340" s="260" t="s">
        <v>1028</v>
      </c>
      <c r="C340" s="250" t="s">
        <v>1026</v>
      </c>
      <c r="D340" s="250" t="s">
        <v>30</v>
      </c>
      <c r="E340" s="250" t="s">
        <v>32</v>
      </c>
      <c r="F340" s="260" t="s">
        <v>1029</v>
      </c>
      <c r="G340" s="330" t="s">
        <v>200</v>
      </c>
    </row>
    <row r="341" spans="1:7">
      <c r="A341" s="243">
        <f t="shared" si="1"/>
        <v>350</v>
      </c>
      <c r="B341" s="260" t="s">
        <v>1030</v>
      </c>
      <c r="C341" s="250" t="s">
        <v>1026</v>
      </c>
      <c r="D341" s="250" t="s">
        <v>30</v>
      </c>
      <c r="E341" s="250" t="s">
        <v>25</v>
      </c>
      <c r="F341" s="260" t="s">
        <v>1031</v>
      </c>
      <c r="G341" s="330" t="s">
        <v>202</v>
      </c>
    </row>
    <row r="342" spans="1:7">
      <c r="A342" s="243">
        <f t="shared" si="1"/>
        <v>351</v>
      </c>
      <c r="B342" s="260" t="s">
        <v>1032</v>
      </c>
      <c r="C342" s="250" t="s">
        <v>1026</v>
      </c>
      <c r="D342" s="250" t="s">
        <v>30</v>
      </c>
      <c r="E342" s="250" t="s">
        <v>25</v>
      </c>
      <c r="F342" s="260" t="s">
        <v>1033</v>
      </c>
      <c r="G342" s="330" t="s">
        <v>202</v>
      </c>
    </row>
    <row r="343" spans="1:7">
      <c r="A343" s="243">
        <f t="shared" si="1"/>
        <v>352</v>
      </c>
      <c r="B343" s="260" t="s">
        <v>1034</v>
      </c>
      <c r="C343" s="250" t="s">
        <v>1026</v>
      </c>
      <c r="D343" s="250" t="s">
        <v>30</v>
      </c>
      <c r="E343" s="250" t="s">
        <v>25</v>
      </c>
      <c r="F343" s="260" t="s">
        <v>1035</v>
      </c>
      <c r="G343" s="330" t="s">
        <v>202</v>
      </c>
    </row>
    <row r="344" spans="1:7">
      <c r="A344" s="243">
        <f t="shared" si="1"/>
        <v>353</v>
      </c>
      <c r="B344" s="260" t="s">
        <v>1036</v>
      </c>
      <c r="C344" s="250" t="s">
        <v>1026</v>
      </c>
      <c r="D344" s="250" t="s">
        <v>30</v>
      </c>
      <c r="E344" s="250" t="s">
        <v>25</v>
      </c>
      <c r="F344" s="260" t="s">
        <v>1037</v>
      </c>
      <c r="G344" s="330" t="s">
        <v>202</v>
      </c>
    </row>
    <row r="345" spans="1:7">
      <c r="A345" s="243">
        <f t="shared" si="1"/>
        <v>354</v>
      </c>
      <c r="B345" s="260" t="s">
        <v>1038</v>
      </c>
      <c r="C345" s="250" t="s">
        <v>1026</v>
      </c>
      <c r="D345" s="250" t="s">
        <v>30</v>
      </c>
      <c r="E345" s="250" t="s">
        <v>25</v>
      </c>
      <c r="F345" s="260" t="s">
        <v>1039</v>
      </c>
      <c r="G345" s="330" t="s">
        <v>202</v>
      </c>
    </row>
    <row r="346" spans="1:7">
      <c r="A346" s="243">
        <f t="shared" si="1"/>
        <v>355</v>
      </c>
      <c r="B346" s="260" t="s">
        <v>1040</v>
      </c>
      <c r="C346" s="250" t="s">
        <v>1026</v>
      </c>
      <c r="D346" s="250" t="s">
        <v>30</v>
      </c>
      <c r="E346" s="250" t="s">
        <v>25</v>
      </c>
      <c r="F346" s="260" t="s">
        <v>1041</v>
      </c>
      <c r="G346" s="330" t="s">
        <v>202</v>
      </c>
    </row>
    <row r="347" spans="1:7">
      <c r="A347" s="243">
        <f t="shared" si="1"/>
        <v>356</v>
      </c>
      <c r="B347" s="260" t="s">
        <v>1042</v>
      </c>
      <c r="C347" s="250" t="s">
        <v>1026</v>
      </c>
      <c r="D347" s="250" t="s">
        <v>33</v>
      </c>
      <c r="E347" s="250" t="s">
        <v>25</v>
      </c>
      <c r="F347" s="260" t="s">
        <v>1043</v>
      </c>
      <c r="G347" s="330" t="s">
        <v>202</v>
      </c>
    </row>
    <row r="348" spans="1:7">
      <c r="A348" s="243">
        <f t="shared" si="1"/>
        <v>357</v>
      </c>
      <c r="B348" s="260" t="s">
        <v>1044</v>
      </c>
      <c r="C348" s="250" t="s">
        <v>1026</v>
      </c>
      <c r="D348" s="250" t="s">
        <v>33</v>
      </c>
      <c r="E348" s="250" t="s">
        <v>25</v>
      </c>
      <c r="F348" s="260" t="s">
        <v>1045</v>
      </c>
      <c r="G348" s="330" t="s">
        <v>202</v>
      </c>
    </row>
    <row r="349" spans="1:7">
      <c r="A349" s="243">
        <f t="shared" si="1"/>
        <v>358</v>
      </c>
      <c r="B349" s="260" t="s">
        <v>1046</v>
      </c>
      <c r="C349" s="250" t="s">
        <v>1047</v>
      </c>
      <c r="D349" s="250" t="s">
        <v>33</v>
      </c>
      <c r="E349" s="250" t="s">
        <v>25</v>
      </c>
      <c r="F349" s="260" t="s">
        <v>1048</v>
      </c>
      <c r="G349" s="330" t="s">
        <v>202</v>
      </c>
    </row>
    <row r="350" spans="1:7">
      <c r="A350" s="243">
        <f t="shared" si="1"/>
        <v>359</v>
      </c>
      <c r="B350" s="260" t="s">
        <v>1049</v>
      </c>
      <c r="C350" s="250" t="s">
        <v>1026</v>
      </c>
      <c r="D350" s="250" t="s">
        <v>33</v>
      </c>
      <c r="E350" s="250" t="s">
        <v>25</v>
      </c>
      <c r="F350" s="260" t="s">
        <v>1050</v>
      </c>
      <c r="G350" s="330" t="s">
        <v>202</v>
      </c>
    </row>
    <row r="351" spans="1:7">
      <c r="A351" s="243">
        <f t="shared" si="1"/>
        <v>360</v>
      </c>
      <c r="B351" s="260" t="s">
        <v>1051</v>
      </c>
      <c r="C351" s="250" t="s">
        <v>1026</v>
      </c>
      <c r="D351" s="250" t="s">
        <v>33</v>
      </c>
      <c r="E351" s="250" t="s">
        <v>25</v>
      </c>
      <c r="F351" s="260" t="s">
        <v>1052</v>
      </c>
      <c r="G351" s="330" t="s">
        <v>202</v>
      </c>
    </row>
    <row r="352" spans="1:7">
      <c r="A352" s="243">
        <f t="shared" si="1"/>
        <v>361</v>
      </c>
      <c r="B352" s="260" t="s">
        <v>1053</v>
      </c>
      <c r="C352" s="250" t="s">
        <v>1026</v>
      </c>
      <c r="D352" s="250" t="s">
        <v>33</v>
      </c>
      <c r="E352" s="250" t="s">
        <v>25</v>
      </c>
      <c r="F352" s="260" t="s">
        <v>1054</v>
      </c>
      <c r="G352" s="330" t="s">
        <v>202</v>
      </c>
    </row>
    <row r="353" spans="1:7">
      <c r="A353" s="243">
        <f t="shared" si="1"/>
        <v>362</v>
      </c>
      <c r="B353" s="260" t="s">
        <v>1153</v>
      </c>
      <c r="C353" s="250" t="s">
        <v>714</v>
      </c>
      <c r="D353" s="246" t="s">
        <v>45</v>
      </c>
      <c r="E353" s="264" t="s">
        <v>32</v>
      </c>
      <c r="F353" s="260" t="s">
        <v>1055</v>
      </c>
      <c r="G353" s="330" t="s">
        <v>200</v>
      </c>
    </row>
    <row r="354" spans="1:7" ht="54">
      <c r="A354" s="243">
        <f t="shared" si="1"/>
        <v>363</v>
      </c>
      <c r="B354" s="332" t="s">
        <v>1058</v>
      </c>
      <c r="C354" s="250" t="s">
        <v>1154</v>
      </c>
      <c r="D354" s="250" t="s">
        <v>33</v>
      </c>
      <c r="E354" s="250" t="s">
        <v>25</v>
      </c>
      <c r="F354" s="233" t="s">
        <v>1059</v>
      </c>
      <c r="G354" s="330" t="s">
        <v>200</v>
      </c>
    </row>
    <row r="355" spans="1:7">
      <c r="A355" s="243">
        <f>1+A354</f>
        <v>364</v>
      </c>
      <c r="B355" s="260" t="s">
        <v>1060</v>
      </c>
      <c r="C355" s="250" t="s">
        <v>1061</v>
      </c>
      <c r="D355" s="246" t="s">
        <v>48</v>
      </c>
      <c r="E355" s="250" t="s">
        <v>32</v>
      </c>
      <c r="F355" s="260" t="s">
        <v>1062</v>
      </c>
      <c r="G355" s="330" t="s">
        <v>200</v>
      </c>
    </row>
    <row r="356" spans="1:7">
      <c r="A356" s="243">
        <f t="shared" ref="A356:A383" si="2">1+A355</f>
        <v>365</v>
      </c>
      <c r="B356" s="260" t="s">
        <v>1063</v>
      </c>
      <c r="C356" s="332" t="s">
        <v>1064</v>
      </c>
      <c r="D356" s="246" t="s">
        <v>48</v>
      </c>
      <c r="E356" s="250" t="s">
        <v>32</v>
      </c>
      <c r="F356" s="260" t="s">
        <v>1065</v>
      </c>
      <c r="G356" s="330" t="s">
        <v>200</v>
      </c>
    </row>
    <row r="357" spans="1:7">
      <c r="A357" s="243">
        <f t="shared" si="2"/>
        <v>366</v>
      </c>
      <c r="B357" s="260" t="s">
        <v>1066</v>
      </c>
      <c r="C357" s="330" t="s">
        <v>1067</v>
      </c>
      <c r="D357" s="246" t="s">
        <v>48</v>
      </c>
      <c r="E357" s="250" t="s">
        <v>1068</v>
      </c>
      <c r="F357" s="250" t="s">
        <v>1069</v>
      </c>
      <c r="G357" s="332" t="s">
        <v>200</v>
      </c>
    </row>
    <row r="358" spans="1:7">
      <c r="A358" s="243">
        <f t="shared" si="2"/>
        <v>367</v>
      </c>
      <c r="B358" s="260" t="s">
        <v>1070</v>
      </c>
      <c r="C358" s="330" t="s">
        <v>1155</v>
      </c>
      <c r="D358" s="250" t="s">
        <v>26</v>
      </c>
      <c r="E358" s="250" t="s">
        <v>1071</v>
      </c>
      <c r="F358" s="250" t="s">
        <v>1072</v>
      </c>
      <c r="G358" s="332" t="s">
        <v>200</v>
      </c>
    </row>
    <row r="359" spans="1:7">
      <c r="A359" s="243">
        <f t="shared" si="2"/>
        <v>368</v>
      </c>
      <c r="B359" s="260" t="s">
        <v>1073</v>
      </c>
      <c r="C359" s="330" t="s">
        <v>1067</v>
      </c>
      <c r="D359" s="246" t="s">
        <v>48</v>
      </c>
      <c r="E359" s="250" t="s">
        <v>1068</v>
      </c>
      <c r="F359" s="250" t="s">
        <v>1074</v>
      </c>
      <c r="G359" s="332" t="s">
        <v>200</v>
      </c>
    </row>
    <row r="360" spans="1:7">
      <c r="A360" s="243">
        <f t="shared" si="2"/>
        <v>369</v>
      </c>
      <c r="B360" s="260" t="s">
        <v>1075</v>
      </c>
      <c r="C360" s="330" t="s">
        <v>1155</v>
      </c>
      <c r="D360" s="250" t="s">
        <v>26</v>
      </c>
      <c r="E360" s="250" t="s">
        <v>1071</v>
      </c>
      <c r="F360" s="250" t="s">
        <v>1076</v>
      </c>
      <c r="G360" s="332" t="s">
        <v>200</v>
      </c>
    </row>
    <row r="361" spans="1:7">
      <c r="A361" s="243">
        <f t="shared" si="2"/>
        <v>370</v>
      </c>
      <c r="B361" s="260" t="s">
        <v>1077</v>
      </c>
      <c r="C361" s="330" t="s">
        <v>1155</v>
      </c>
      <c r="D361" s="250" t="s">
        <v>26</v>
      </c>
      <c r="E361" s="250" t="s">
        <v>1071</v>
      </c>
      <c r="F361" s="250" t="s">
        <v>1078</v>
      </c>
      <c r="G361" s="332" t="s">
        <v>200</v>
      </c>
    </row>
    <row r="362" spans="1:7">
      <c r="A362" s="243">
        <f t="shared" si="2"/>
        <v>371</v>
      </c>
      <c r="B362" s="260" t="s">
        <v>1079</v>
      </c>
      <c r="C362" s="330" t="s">
        <v>1155</v>
      </c>
      <c r="D362" s="250" t="s">
        <v>26</v>
      </c>
      <c r="E362" s="250" t="s">
        <v>1071</v>
      </c>
      <c r="F362" s="250" t="s">
        <v>1078</v>
      </c>
      <c r="G362" s="332" t="s">
        <v>200</v>
      </c>
    </row>
    <row r="363" spans="1:7">
      <c r="A363" s="243">
        <f t="shared" si="2"/>
        <v>372</v>
      </c>
      <c r="B363" s="260" t="s">
        <v>1080</v>
      </c>
      <c r="C363" s="330" t="s">
        <v>1155</v>
      </c>
      <c r="D363" s="250" t="s">
        <v>26</v>
      </c>
      <c r="E363" s="250" t="s">
        <v>1071</v>
      </c>
      <c r="F363" s="250" t="s">
        <v>1078</v>
      </c>
      <c r="G363" s="332" t="s">
        <v>200</v>
      </c>
    </row>
    <row r="364" spans="1:7">
      <c r="A364" s="243">
        <f t="shared" si="2"/>
        <v>373</v>
      </c>
      <c r="B364" s="260" t="s">
        <v>1081</v>
      </c>
      <c r="C364" s="330" t="s">
        <v>1155</v>
      </c>
      <c r="D364" s="250" t="s">
        <v>26</v>
      </c>
      <c r="E364" s="250" t="s">
        <v>1071</v>
      </c>
      <c r="F364" s="250" t="s">
        <v>1082</v>
      </c>
      <c r="G364" s="332" t="s">
        <v>200</v>
      </c>
    </row>
    <row r="365" spans="1:7">
      <c r="A365" s="243">
        <f t="shared" si="2"/>
        <v>374</v>
      </c>
      <c r="B365" s="260" t="s">
        <v>1083</v>
      </c>
      <c r="C365" s="330" t="s">
        <v>1084</v>
      </c>
      <c r="D365" s="250" t="s">
        <v>45</v>
      </c>
      <c r="E365" s="250" t="s">
        <v>32</v>
      </c>
      <c r="F365" s="250" t="s">
        <v>1085</v>
      </c>
      <c r="G365" s="332" t="s">
        <v>1099</v>
      </c>
    </row>
    <row r="366" spans="1:7">
      <c r="A366" s="243">
        <f t="shared" si="2"/>
        <v>375</v>
      </c>
      <c r="B366" s="260" t="s">
        <v>1086</v>
      </c>
      <c r="C366" s="330" t="s">
        <v>1084</v>
      </c>
      <c r="D366" s="250" t="s">
        <v>45</v>
      </c>
      <c r="E366" s="250" t="s">
        <v>32</v>
      </c>
      <c r="F366" s="260" t="s">
        <v>1087</v>
      </c>
      <c r="G366" s="332" t="s">
        <v>200</v>
      </c>
    </row>
    <row r="367" spans="1:7" ht="27">
      <c r="A367" s="243">
        <f t="shared" si="2"/>
        <v>376</v>
      </c>
      <c r="B367" s="260" t="s">
        <v>1088</v>
      </c>
      <c r="C367" s="331" t="s">
        <v>1089</v>
      </c>
      <c r="D367" s="250" t="s">
        <v>45</v>
      </c>
      <c r="E367" s="250" t="s">
        <v>32</v>
      </c>
      <c r="F367" s="310" t="s">
        <v>1090</v>
      </c>
      <c r="G367" s="332" t="s">
        <v>200</v>
      </c>
    </row>
    <row r="368" spans="1:7">
      <c r="A368" s="243">
        <f t="shared" si="2"/>
        <v>377</v>
      </c>
      <c r="B368" s="260" t="s">
        <v>1091</v>
      </c>
      <c r="C368" s="333" t="s">
        <v>1092</v>
      </c>
      <c r="D368" s="250" t="s">
        <v>45</v>
      </c>
      <c r="E368" s="250" t="s">
        <v>778</v>
      </c>
      <c r="F368" s="334" t="s">
        <v>1101</v>
      </c>
      <c r="G368" s="332" t="s">
        <v>200</v>
      </c>
    </row>
    <row r="369" spans="1:7">
      <c r="A369" s="243">
        <f t="shared" si="2"/>
        <v>378</v>
      </c>
      <c r="B369" s="260" t="s">
        <v>1102</v>
      </c>
      <c r="C369" s="250" t="s">
        <v>1093</v>
      </c>
      <c r="D369" s="246" t="s">
        <v>48</v>
      </c>
      <c r="E369" s="250" t="s">
        <v>778</v>
      </c>
      <c r="F369" s="233" t="s">
        <v>1094</v>
      </c>
      <c r="G369" s="332" t="s">
        <v>200</v>
      </c>
    </row>
    <row r="370" spans="1:7">
      <c r="A370" s="243">
        <f t="shared" si="2"/>
        <v>379</v>
      </c>
      <c r="B370" s="260" t="s">
        <v>1095</v>
      </c>
      <c r="C370" s="250" t="s">
        <v>1093</v>
      </c>
      <c r="D370" s="246" t="s">
        <v>26</v>
      </c>
      <c r="E370" s="250" t="s">
        <v>25</v>
      </c>
      <c r="F370" s="260" t="s">
        <v>1096</v>
      </c>
      <c r="G370" s="332" t="s">
        <v>200</v>
      </c>
    </row>
    <row r="371" spans="1:7">
      <c r="A371" s="243">
        <f t="shared" si="2"/>
        <v>380</v>
      </c>
      <c r="B371" s="260" t="s">
        <v>1103</v>
      </c>
      <c r="C371" s="250" t="s">
        <v>1093</v>
      </c>
      <c r="D371" s="246" t="s">
        <v>26</v>
      </c>
      <c r="E371" s="250" t="s">
        <v>25</v>
      </c>
      <c r="F371" s="260" t="s">
        <v>1097</v>
      </c>
      <c r="G371" s="332" t="s">
        <v>200</v>
      </c>
    </row>
    <row r="372" spans="1:7">
      <c r="A372" s="243">
        <f t="shared" si="2"/>
        <v>381</v>
      </c>
      <c r="B372" s="260" t="s">
        <v>1104</v>
      </c>
      <c r="C372" s="250" t="s">
        <v>1093</v>
      </c>
      <c r="D372" s="246" t="s">
        <v>26</v>
      </c>
      <c r="E372" s="250" t="s">
        <v>25</v>
      </c>
      <c r="F372" s="260" t="s">
        <v>1098</v>
      </c>
      <c r="G372" s="332" t="s">
        <v>200</v>
      </c>
    </row>
    <row r="373" spans="1:7">
      <c r="A373" s="243">
        <f t="shared" si="2"/>
        <v>382</v>
      </c>
      <c r="B373" s="260" t="s">
        <v>1105</v>
      </c>
      <c r="C373" s="250" t="s">
        <v>1106</v>
      </c>
      <c r="D373" s="246" t="s">
        <v>28</v>
      </c>
      <c r="E373" s="250" t="s">
        <v>25</v>
      </c>
      <c r="F373" s="260" t="s">
        <v>1107</v>
      </c>
      <c r="G373" s="332" t="s">
        <v>201</v>
      </c>
    </row>
    <row r="374" spans="1:7">
      <c r="A374" s="243">
        <f t="shared" si="2"/>
        <v>383</v>
      </c>
      <c r="B374" s="260" t="s">
        <v>1162</v>
      </c>
      <c r="C374" s="250" t="s">
        <v>759</v>
      </c>
      <c r="D374" s="246" t="s">
        <v>30</v>
      </c>
      <c r="E374" s="250" t="s">
        <v>25</v>
      </c>
      <c r="F374" s="260" t="s">
        <v>964</v>
      </c>
      <c r="G374" s="332" t="s">
        <v>200</v>
      </c>
    </row>
    <row r="375" spans="1:7">
      <c r="A375" s="243">
        <f t="shared" si="2"/>
        <v>384</v>
      </c>
      <c r="B375" s="260" t="s">
        <v>1156</v>
      </c>
      <c r="C375" s="250" t="s">
        <v>759</v>
      </c>
      <c r="D375" s="246" t="s">
        <v>30</v>
      </c>
      <c r="E375" s="250" t="s">
        <v>25</v>
      </c>
      <c r="F375" s="260" t="s">
        <v>1109</v>
      </c>
      <c r="G375" s="332" t="s">
        <v>200</v>
      </c>
    </row>
    <row r="376" spans="1:7">
      <c r="A376" s="243">
        <f t="shared" si="2"/>
        <v>385</v>
      </c>
      <c r="B376" s="260" t="s">
        <v>1110</v>
      </c>
      <c r="C376" s="250" t="s">
        <v>1157</v>
      </c>
      <c r="D376" s="246" t="s">
        <v>30</v>
      </c>
      <c r="E376" s="250" t="s">
        <v>32</v>
      </c>
      <c r="F376" s="260" t="s">
        <v>96</v>
      </c>
      <c r="G376" s="332" t="s">
        <v>202</v>
      </c>
    </row>
    <row r="377" spans="1:7" ht="40.5">
      <c r="A377" s="243">
        <f t="shared" si="2"/>
        <v>386</v>
      </c>
      <c r="B377" s="260" t="s">
        <v>1111</v>
      </c>
      <c r="C377" s="250" t="s">
        <v>716</v>
      </c>
      <c r="D377" s="246" t="s">
        <v>48</v>
      </c>
      <c r="E377" s="250" t="s">
        <v>25</v>
      </c>
      <c r="F377" s="233" t="s">
        <v>1112</v>
      </c>
      <c r="G377" s="332" t="s">
        <v>200</v>
      </c>
    </row>
    <row r="378" spans="1:7" ht="27">
      <c r="A378" s="243">
        <f t="shared" si="2"/>
        <v>387</v>
      </c>
      <c r="B378" s="260" t="s">
        <v>1113</v>
      </c>
      <c r="C378" s="250" t="s">
        <v>716</v>
      </c>
      <c r="D378" s="246" t="s">
        <v>48</v>
      </c>
      <c r="E378" s="250" t="s">
        <v>32</v>
      </c>
      <c r="F378" s="233" t="s">
        <v>1114</v>
      </c>
      <c r="G378" s="332" t="s">
        <v>200</v>
      </c>
    </row>
    <row r="379" spans="1:7">
      <c r="A379" s="243">
        <f t="shared" si="2"/>
        <v>388</v>
      </c>
      <c r="B379" s="260" t="s">
        <v>1115</v>
      </c>
      <c r="C379" s="335" t="s">
        <v>1158</v>
      </c>
      <c r="D379" s="246" t="s">
        <v>33</v>
      </c>
      <c r="E379" s="250" t="s">
        <v>25</v>
      </c>
      <c r="F379" s="260" t="s">
        <v>1116</v>
      </c>
      <c r="G379" s="332" t="s">
        <v>200</v>
      </c>
    </row>
    <row r="380" spans="1:7">
      <c r="A380" s="243">
        <f t="shared" si="2"/>
        <v>389</v>
      </c>
      <c r="B380" s="260" t="s">
        <v>1117</v>
      </c>
      <c r="C380" s="250" t="s">
        <v>1159</v>
      </c>
      <c r="D380" s="246" t="s">
        <v>33</v>
      </c>
      <c r="E380" s="250" t="s">
        <v>32</v>
      </c>
      <c r="F380" s="260" t="s">
        <v>1118</v>
      </c>
      <c r="G380" s="332" t="s">
        <v>202</v>
      </c>
    </row>
    <row r="381" spans="1:7">
      <c r="A381" s="243">
        <f t="shared" si="2"/>
        <v>390</v>
      </c>
      <c r="B381" s="234" t="s">
        <v>1119</v>
      </c>
      <c r="C381" s="333" t="s">
        <v>1120</v>
      </c>
      <c r="D381" s="246" t="s">
        <v>801</v>
      </c>
      <c r="E381" s="250" t="s">
        <v>25</v>
      </c>
      <c r="F381" s="260" t="s">
        <v>1121</v>
      </c>
      <c r="G381" s="332" t="s">
        <v>200</v>
      </c>
    </row>
    <row r="382" spans="1:7">
      <c r="A382" s="243">
        <f t="shared" si="2"/>
        <v>391</v>
      </c>
      <c r="B382" s="260" t="s">
        <v>1122</v>
      </c>
      <c r="C382" s="250" t="s">
        <v>1123</v>
      </c>
      <c r="D382" s="246" t="s">
        <v>28</v>
      </c>
      <c r="E382" s="250" t="s">
        <v>32</v>
      </c>
      <c r="F382" s="260" t="s">
        <v>398</v>
      </c>
      <c r="G382" s="332" t="s">
        <v>201</v>
      </c>
    </row>
    <row r="383" spans="1:7">
      <c r="A383" s="467">
        <f t="shared" si="2"/>
        <v>392</v>
      </c>
      <c r="B383" s="468" t="s">
        <v>1163</v>
      </c>
      <c r="C383" s="469" t="s">
        <v>65</v>
      </c>
      <c r="D383" s="470" t="s">
        <v>28</v>
      </c>
      <c r="E383" s="469" t="s">
        <v>32</v>
      </c>
      <c r="F383" s="471" t="s">
        <v>1164</v>
      </c>
      <c r="G383" s="472" t="s">
        <v>201</v>
      </c>
    </row>
  </sheetData>
  <autoFilter ref="A3:F226"/>
  <mergeCells count="1">
    <mergeCell ref="B1:F1"/>
  </mergeCells>
  <phoneticPr fontId="4"/>
  <dataValidations count="3">
    <dataValidation type="list" allowBlank="1" showInputMessage="1" showErrorMessage="1" sqref="E4 E327:E382">
      <formula1>"単独,拡張"</formula1>
    </dataValidation>
    <dataValidation type="list" allowBlank="1" showInputMessage="1" showErrorMessage="1" sqref="G327:G383">
      <formula1>"(１)ソフトウェア利用費, (２)ソフトウェア利用関連費, (３)ＣＤＥ環境構築・利用費"</formula1>
    </dataValidation>
    <dataValidation type="list" allowBlank="1" showInputMessage="1" showErrorMessage="1" sqref="D320 D72:D83 D109 D118 D121 D123 D130:D132 D134:D136 D140:D141 D143:D144 D150:D151 D158:D159 D187 D190:D192 D205:D207 D210:D211 D213 D216:D217 D234:D241 D253 D261 D266:D270 D295:D296 D312 D316:D318 D307 D4:D7 D9 D11:D27 D38 D126 D161:D166 D169:D171 D178:D184 D195:D202 D223 D243:D248 D280 D282:D283 D299:D302 D304:D305 D327:D383 D153:D156">
      <formula1>"設計ＢＩＭ・施工ＢＩＭ本体, クラウド環境, 環境シミュレーション・解析, 構造解析・計算・構造モデル, 日影、斜線、天空率等計算, 積算, チェックツール、ビューワ等, ビジュアライズ, 設備設計, 付加要素・ライブラリ等, 維持管理"</formula1>
    </dataValidation>
  </dataValidations>
  <pageMargins left="0.70866141732283472" right="0.70866141732283472" top="0.74803149606299213" bottom="0.74803149606299213" header="0.31496062992125984" footer="0.31496062992125984"/>
  <pageSetup paperSize="66" fitToHeight="0" orientation="portrait" r:id="rId1"/>
  <headerFooter>
    <oddFooter>&amp;C&amp;P/&amp;N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9.9978637043366805E-2"/>
  </sheetPr>
  <dimension ref="B3:U31"/>
  <sheetViews>
    <sheetView zoomScale="85" zoomScaleNormal="85" workbookViewId="0">
      <selection activeCell="B4" sqref="B4"/>
    </sheetView>
  </sheetViews>
  <sheetFormatPr defaultRowHeight="18.75"/>
  <cols>
    <col min="1" max="1" width="4.75" customWidth="1"/>
    <col min="2" max="2" width="8.125" customWidth="1"/>
    <col min="3" max="18" width="11.375" customWidth="1"/>
  </cols>
  <sheetData>
    <row r="3" spans="2:21">
      <c r="B3" t="s">
        <v>765</v>
      </c>
    </row>
    <row r="4" spans="2:21">
      <c r="B4" s="19"/>
      <c r="C4" s="226">
        <v>7</v>
      </c>
      <c r="D4" s="19">
        <v>6</v>
      </c>
      <c r="E4" s="19">
        <v>5</v>
      </c>
      <c r="F4" s="19">
        <v>4</v>
      </c>
      <c r="G4" s="19">
        <v>3</v>
      </c>
      <c r="H4" s="19">
        <v>2.75</v>
      </c>
      <c r="I4" s="19">
        <v>2.5</v>
      </c>
      <c r="J4" s="19">
        <v>2.25</v>
      </c>
      <c r="K4" s="19">
        <v>2</v>
      </c>
      <c r="L4" s="19">
        <v>1.75</v>
      </c>
      <c r="M4" s="19">
        <v>1.5</v>
      </c>
      <c r="N4" s="19">
        <v>1.25</v>
      </c>
      <c r="O4" s="19">
        <v>1</v>
      </c>
      <c r="P4" s="19">
        <v>0.75</v>
      </c>
      <c r="Q4" s="19">
        <v>0.5</v>
      </c>
      <c r="R4" s="19">
        <v>0.25</v>
      </c>
      <c r="T4" s="226">
        <v>7</v>
      </c>
    </row>
    <row r="5" spans="2:21">
      <c r="B5" s="133">
        <v>1</v>
      </c>
      <c r="C5" s="20">
        <v>0</v>
      </c>
      <c r="D5" s="20">
        <v>0</v>
      </c>
      <c r="E5" s="20">
        <v>0</v>
      </c>
      <c r="F5" s="20">
        <v>0</v>
      </c>
      <c r="G5" s="20">
        <v>0</v>
      </c>
      <c r="H5" s="20">
        <v>0</v>
      </c>
      <c r="I5" s="20">
        <v>0</v>
      </c>
      <c r="J5" s="20">
        <v>0</v>
      </c>
      <c r="K5" s="20">
        <v>0</v>
      </c>
      <c r="L5" s="20">
        <v>0</v>
      </c>
      <c r="M5" s="20">
        <v>0</v>
      </c>
      <c r="N5" s="20">
        <v>0</v>
      </c>
      <c r="O5" s="20">
        <v>0.1</v>
      </c>
      <c r="P5" s="20">
        <v>0.17799999999999999</v>
      </c>
      <c r="Q5" s="20">
        <v>0.316</v>
      </c>
      <c r="R5" s="20">
        <v>0.56200000000000006</v>
      </c>
      <c r="T5" s="19">
        <v>6</v>
      </c>
    </row>
    <row r="6" spans="2:21">
      <c r="B6" s="133">
        <v>1.25</v>
      </c>
      <c r="C6" s="20">
        <v>0</v>
      </c>
      <c r="D6" s="20">
        <v>0</v>
      </c>
      <c r="E6" s="20">
        <v>0</v>
      </c>
      <c r="F6" s="20">
        <v>0</v>
      </c>
      <c r="G6" s="20">
        <v>0</v>
      </c>
      <c r="H6" s="20">
        <v>0</v>
      </c>
      <c r="I6" s="20">
        <v>0</v>
      </c>
      <c r="J6" s="20">
        <v>0</v>
      </c>
      <c r="K6" s="20">
        <v>0</v>
      </c>
      <c r="L6" s="20">
        <v>0</v>
      </c>
      <c r="M6" s="20">
        <v>0</v>
      </c>
      <c r="N6" s="20">
        <v>0.1</v>
      </c>
      <c r="O6" s="20">
        <v>0.158</v>
      </c>
      <c r="P6" s="20">
        <v>0.251</v>
      </c>
      <c r="Q6" s="20">
        <v>0.39800000000000002</v>
      </c>
      <c r="R6" s="20">
        <v>0.63100000000000001</v>
      </c>
      <c r="T6" s="19">
        <v>5</v>
      </c>
    </row>
    <row r="7" spans="2:21">
      <c r="B7" s="133">
        <v>1.5</v>
      </c>
      <c r="C7" s="20">
        <v>0</v>
      </c>
      <c r="D7" s="20">
        <v>0</v>
      </c>
      <c r="E7" s="20">
        <v>0</v>
      </c>
      <c r="F7" s="20">
        <v>0</v>
      </c>
      <c r="G7" s="20">
        <v>0</v>
      </c>
      <c r="H7" s="20">
        <v>0</v>
      </c>
      <c r="I7" s="20">
        <v>0</v>
      </c>
      <c r="J7" s="20">
        <v>0</v>
      </c>
      <c r="K7" s="20">
        <v>0</v>
      </c>
      <c r="L7" s="20">
        <v>0</v>
      </c>
      <c r="M7" s="20">
        <v>0.1</v>
      </c>
      <c r="N7" s="20">
        <v>0.14699999999999999</v>
      </c>
      <c r="O7" s="20">
        <v>0.215</v>
      </c>
      <c r="P7" s="20">
        <v>0.316</v>
      </c>
      <c r="Q7" s="20">
        <v>0.46400000000000002</v>
      </c>
      <c r="R7" s="20">
        <v>0.68100000000000005</v>
      </c>
      <c r="T7" s="19">
        <v>4</v>
      </c>
    </row>
    <row r="8" spans="2:21">
      <c r="B8" s="133">
        <v>1.75</v>
      </c>
      <c r="C8" s="20">
        <v>0</v>
      </c>
      <c r="D8" s="20">
        <v>0</v>
      </c>
      <c r="E8" s="20">
        <v>0</v>
      </c>
      <c r="F8" s="20">
        <v>0</v>
      </c>
      <c r="G8" s="20">
        <v>0</v>
      </c>
      <c r="H8" s="20">
        <v>0</v>
      </c>
      <c r="I8" s="20">
        <v>0</v>
      </c>
      <c r="J8" s="20">
        <v>0</v>
      </c>
      <c r="K8" s="20">
        <v>0</v>
      </c>
      <c r="L8" s="20">
        <v>0.1</v>
      </c>
      <c r="M8" s="20">
        <v>0.13900000000000001</v>
      </c>
      <c r="N8" s="20">
        <v>0.193</v>
      </c>
      <c r="O8" s="20">
        <v>0.26800000000000002</v>
      </c>
      <c r="P8" s="20">
        <v>0.373</v>
      </c>
      <c r="Q8" s="20">
        <v>0.51800000000000002</v>
      </c>
      <c r="R8" s="20">
        <v>0.72</v>
      </c>
      <c r="T8" s="19">
        <v>3</v>
      </c>
    </row>
    <row r="9" spans="2:21">
      <c r="B9" s="133">
        <v>2</v>
      </c>
      <c r="C9" s="20">
        <v>0</v>
      </c>
      <c r="D9" s="20">
        <v>0</v>
      </c>
      <c r="E9" s="20">
        <v>0</v>
      </c>
      <c r="F9" s="20">
        <v>0</v>
      </c>
      <c r="G9" s="20">
        <v>0</v>
      </c>
      <c r="H9" s="20">
        <v>0</v>
      </c>
      <c r="I9" s="20">
        <v>0</v>
      </c>
      <c r="J9" s="20">
        <v>0</v>
      </c>
      <c r="K9" s="20">
        <v>0.1</v>
      </c>
      <c r="L9" s="20">
        <v>0.13300000000000001</v>
      </c>
      <c r="M9" s="20">
        <v>0.17799999999999999</v>
      </c>
      <c r="N9" s="20">
        <v>0.23699999999999999</v>
      </c>
      <c r="O9" s="20">
        <v>0.316</v>
      </c>
      <c r="P9" s="20">
        <v>0.42199999999999999</v>
      </c>
      <c r="Q9" s="20">
        <v>0.56200000000000006</v>
      </c>
      <c r="R9" s="20">
        <v>0.75</v>
      </c>
      <c r="T9" s="19">
        <v>2.75</v>
      </c>
    </row>
    <row r="10" spans="2:21">
      <c r="B10" s="133">
        <v>2.25</v>
      </c>
      <c r="C10" s="20">
        <v>0</v>
      </c>
      <c r="D10" s="20">
        <v>0</v>
      </c>
      <c r="E10" s="20">
        <v>0</v>
      </c>
      <c r="F10" s="20">
        <v>0</v>
      </c>
      <c r="G10" s="20">
        <v>0</v>
      </c>
      <c r="H10" s="20">
        <v>0</v>
      </c>
      <c r="I10" s="20">
        <v>0</v>
      </c>
      <c r="J10" s="20">
        <v>0.1</v>
      </c>
      <c r="K10" s="20">
        <v>0.129</v>
      </c>
      <c r="L10" s="20">
        <v>0.16700000000000001</v>
      </c>
      <c r="M10" s="20">
        <v>0.215</v>
      </c>
      <c r="N10" s="20">
        <v>0.27800000000000002</v>
      </c>
      <c r="O10" s="20">
        <v>0.35899999999999999</v>
      </c>
      <c r="P10" s="20">
        <v>0.46400000000000002</v>
      </c>
      <c r="Q10" s="20">
        <v>0.59899999999999998</v>
      </c>
      <c r="R10" s="20">
        <v>0.77400000000000002</v>
      </c>
      <c r="T10" s="19">
        <v>2.5</v>
      </c>
      <c r="U10" s="225"/>
    </row>
    <row r="11" spans="2:21">
      <c r="B11" s="133">
        <v>2.5</v>
      </c>
      <c r="C11" s="20">
        <v>0</v>
      </c>
      <c r="D11" s="20">
        <v>0</v>
      </c>
      <c r="E11" s="20">
        <v>0</v>
      </c>
      <c r="F11" s="20">
        <v>0</v>
      </c>
      <c r="G11" s="20">
        <v>0</v>
      </c>
      <c r="H11" s="20">
        <v>0</v>
      </c>
      <c r="I11" s="20">
        <v>0.1</v>
      </c>
      <c r="J11" s="20">
        <v>0.126</v>
      </c>
      <c r="K11" s="20">
        <v>0.158</v>
      </c>
      <c r="L11" s="20">
        <v>0.2</v>
      </c>
      <c r="M11" s="20">
        <v>0.251</v>
      </c>
      <c r="N11" s="20">
        <v>0.316</v>
      </c>
      <c r="O11" s="20">
        <v>0.39800000000000002</v>
      </c>
      <c r="P11" s="20">
        <v>0.501</v>
      </c>
      <c r="Q11" s="20">
        <v>0.63100000000000001</v>
      </c>
      <c r="R11" s="20">
        <v>0.79400000000000004</v>
      </c>
      <c r="T11" s="19">
        <v>2.25</v>
      </c>
    </row>
    <row r="12" spans="2:21">
      <c r="B12" s="133">
        <v>2.75</v>
      </c>
      <c r="C12" s="20">
        <v>0</v>
      </c>
      <c r="D12" s="20">
        <v>0</v>
      </c>
      <c r="E12" s="20">
        <v>0</v>
      </c>
      <c r="F12" s="20">
        <v>0</v>
      </c>
      <c r="G12" s="20">
        <v>0</v>
      </c>
      <c r="H12" s="20">
        <v>0.1</v>
      </c>
      <c r="I12" s="20">
        <v>0.123</v>
      </c>
      <c r="J12" s="20">
        <v>0.152</v>
      </c>
      <c r="K12" s="20">
        <v>0.187</v>
      </c>
      <c r="L12" s="20">
        <v>0.23100000000000001</v>
      </c>
      <c r="M12" s="20">
        <v>0.28499999999999998</v>
      </c>
      <c r="N12" s="20">
        <v>0.35099999999999998</v>
      </c>
      <c r="O12" s="20">
        <v>0.433</v>
      </c>
      <c r="P12" s="20">
        <v>0.53400000000000003</v>
      </c>
      <c r="Q12" s="20">
        <v>0.65800000000000003</v>
      </c>
      <c r="R12" s="20">
        <v>0.81100000000000005</v>
      </c>
      <c r="T12" s="19">
        <v>2</v>
      </c>
    </row>
    <row r="13" spans="2:21">
      <c r="B13" s="133">
        <v>3</v>
      </c>
      <c r="C13" s="20">
        <v>0</v>
      </c>
      <c r="D13" s="20">
        <v>0</v>
      </c>
      <c r="E13" s="20">
        <v>0</v>
      </c>
      <c r="F13" s="20">
        <v>0</v>
      </c>
      <c r="G13" s="20">
        <v>0.1</v>
      </c>
      <c r="H13" s="20">
        <v>0.121</v>
      </c>
      <c r="I13" s="20">
        <v>0.14699999999999999</v>
      </c>
      <c r="J13" s="20">
        <v>0.17799999999999999</v>
      </c>
      <c r="K13" s="20">
        <v>0.215</v>
      </c>
      <c r="L13" s="20">
        <v>0.26100000000000001</v>
      </c>
      <c r="M13" s="20">
        <v>0.316</v>
      </c>
      <c r="N13" s="20">
        <v>0.38300000000000001</v>
      </c>
      <c r="O13" s="20">
        <v>0.46400000000000002</v>
      </c>
      <c r="P13" s="20">
        <v>0.56200000000000006</v>
      </c>
      <c r="Q13" s="20">
        <v>0.68100000000000005</v>
      </c>
      <c r="R13" s="20">
        <v>0.82499999999999996</v>
      </c>
      <c r="T13" s="19">
        <v>1.75</v>
      </c>
    </row>
    <row r="14" spans="2:21">
      <c r="B14" s="133">
        <v>4</v>
      </c>
      <c r="C14" s="20">
        <v>0</v>
      </c>
      <c r="D14" s="20">
        <v>0</v>
      </c>
      <c r="E14" s="20">
        <v>0</v>
      </c>
      <c r="F14" s="20">
        <v>0.1</v>
      </c>
      <c r="G14" s="20">
        <v>0.17799999999999999</v>
      </c>
      <c r="H14" s="20">
        <v>0.20499999999999999</v>
      </c>
      <c r="I14" s="20">
        <v>0.23699999999999999</v>
      </c>
      <c r="J14" s="20">
        <v>0.27400000000000002</v>
      </c>
      <c r="K14" s="20">
        <v>0.316</v>
      </c>
      <c r="L14" s="20">
        <v>0.36499999999999999</v>
      </c>
      <c r="M14" s="20">
        <v>0.42199999999999999</v>
      </c>
      <c r="N14" s="20">
        <v>0.48699999999999999</v>
      </c>
      <c r="O14" s="20">
        <v>0.56200000000000006</v>
      </c>
      <c r="P14" s="20">
        <v>0.64900000000000002</v>
      </c>
      <c r="Q14" s="20">
        <v>0.75</v>
      </c>
      <c r="R14" s="20">
        <v>0.86599999999999999</v>
      </c>
      <c r="T14" s="19">
        <v>1.5</v>
      </c>
    </row>
    <row r="15" spans="2:21">
      <c r="B15" s="133">
        <v>5</v>
      </c>
      <c r="C15" s="20">
        <v>0</v>
      </c>
      <c r="D15" s="20">
        <v>0</v>
      </c>
      <c r="E15" s="20">
        <v>0.1</v>
      </c>
      <c r="F15" s="20">
        <v>0.158</v>
      </c>
      <c r="G15" s="20">
        <v>0.251</v>
      </c>
      <c r="H15" s="20">
        <v>0.28199999999999997</v>
      </c>
      <c r="I15" s="20">
        <v>0.316</v>
      </c>
      <c r="J15" s="20">
        <v>0.35499999999999998</v>
      </c>
      <c r="K15" s="20">
        <v>0.39800000000000002</v>
      </c>
      <c r="L15" s="20">
        <v>0.44700000000000001</v>
      </c>
      <c r="M15" s="20">
        <v>0.501</v>
      </c>
      <c r="N15" s="20">
        <v>0.56200000000000006</v>
      </c>
      <c r="O15" s="20">
        <v>0.63100000000000001</v>
      </c>
      <c r="P15" s="20">
        <v>0.70799999999999996</v>
      </c>
      <c r="Q15" s="20">
        <v>0.79400000000000004</v>
      </c>
      <c r="R15" s="20">
        <v>0.89100000000000001</v>
      </c>
      <c r="T15" s="19">
        <v>1.25</v>
      </c>
    </row>
    <row r="16" spans="2:21">
      <c r="B16" s="133">
        <v>6</v>
      </c>
      <c r="C16" s="20">
        <v>0</v>
      </c>
      <c r="D16" s="20">
        <v>0.1</v>
      </c>
      <c r="E16" s="20">
        <v>0.14699999999999999</v>
      </c>
      <c r="F16" s="20">
        <v>0.215</v>
      </c>
      <c r="G16" s="20">
        <v>0.316</v>
      </c>
      <c r="H16" s="20">
        <v>0.34799999999999998</v>
      </c>
      <c r="I16" s="20">
        <v>0.38300000000000001</v>
      </c>
      <c r="J16" s="20">
        <v>0.42199999999999999</v>
      </c>
      <c r="K16" s="20">
        <v>0.46400000000000002</v>
      </c>
      <c r="L16" s="20">
        <v>0.51100000000000001</v>
      </c>
      <c r="M16" s="20">
        <v>0.56200000000000006</v>
      </c>
      <c r="N16" s="20">
        <v>0.61899999999999999</v>
      </c>
      <c r="O16" s="20">
        <v>0.68100000000000005</v>
      </c>
      <c r="P16" s="20">
        <v>0.75</v>
      </c>
      <c r="Q16" s="20">
        <v>0.82499999999999996</v>
      </c>
      <c r="R16" s="20">
        <v>0.90900000000000003</v>
      </c>
      <c r="T16" s="19">
        <v>1</v>
      </c>
    </row>
    <row r="17" spans="2:20">
      <c r="T17" s="19">
        <v>0.75</v>
      </c>
    </row>
    <row r="18" spans="2:20">
      <c r="B18" t="s">
        <v>166</v>
      </c>
      <c r="T18" s="19">
        <v>0.5</v>
      </c>
    </row>
    <row r="19" spans="2:20">
      <c r="B19" s="19"/>
      <c r="C19" s="226">
        <v>7</v>
      </c>
      <c r="D19" s="19">
        <v>6</v>
      </c>
      <c r="E19" s="19">
        <v>5</v>
      </c>
      <c r="F19" s="19">
        <v>4</v>
      </c>
      <c r="G19" s="19">
        <v>3</v>
      </c>
      <c r="H19" s="19">
        <v>2.75</v>
      </c>
      <c r="I19" s="19">
        <v>2.5</v>
      </c>
      <c r="J19" s="19">
        <v>2.25</v>
      </c>
      <c r="K19" s="19">
        <v>2</v>
      </c>
      <c r="L19" s="19">
        <v>1.75</v>
      </c>
      <c r="M19" s="19">
        <v>1.5</v>
      </c>
      <c r="N19" s="19">
        <v>1.25</v>
      </c>
      <c r="O19" s="19">
        <v>1</v>
      </c>
      <c r="P19" s="19">
        <v>0.75</v>
      </c>
      <c r="Q19" s="19">
        <v>0.5</v>
      </c>
      <c r="R19" s="19">
        <v>0.25</v>
      </c>
      <c r="T19" s="19">
        <v>0.25</v>
      </c>
    </row>
    <row r="20" spans="2:20">
      <c r="B20" s="133">
        <v>1</v>
      </c>
      <c r="C20" s="20">
        <v>0</v>
      </c>
      <c r="D20" s="20">
        <v>0</v>
      </c>
      <c r="E20" s="20">
        <v>0</v>
      </c>
      <c r="F20" s="20">
        <v>0</v>
      </c>
      <c r="G20" s="20">
        <v>0</v>
      </c>
      <c r="H20" s="20">
        <v>0</v>
      </c>
      <c r="I20" s="20">
        <v>0</v>
      </c>
      <c r="J20" s="20">
        <v>0</v>
      </c>
      <c r="K20" s="20">
        <v>0</v>
      </c>
      <c r="L20" s="20">
        <v>0</v>
      </c>
      <c r="M20" s="20">
        <v>0</v>
      </c>
      <c r="N20" s="20">
        <v>0</v>
      </c>
      <c r="O20" s="20">
        <v>0.1</v>
      </c>
      <c r="P20" s="20">
        <v>0.25</v>
      </c>
      <c r="Q20" s="20">
        <v>0.5</v>
      </c>
      <c r="R20" s="20">
        <v>0.75</v>
      </c>
    </row>
    <row r="21" spans="2:20">
      <c r="B21" s="133">
        <v>1.25</v>
      </c>
      <c r="C21" s="20">
        <v>0</v>
      </c>
      <c r="D21" s="20">
        <v>0</v>
      </c>
      <c r="E21" s="20">
        <v>0</v>
      </c>
      <c r="F21" s="20">
        <v>0</v>
      </c>
      <c r="G21" s="20">
        <v>0</v>
      </c>
      <c r="H21" s="20">
        <v>0</v>
      </c>
      <c r="I21" s="20">
        <v>0</v>
      </c>
      <c r="J21" s="20">
        <v>0</v>
      </c>
      <c r="K21" s="20">
        <v>0</v>
      </c>
      <c r="L21" s="20">
        <v>0</v>
      </c>
      <c r="M21" s="20">
        <v>0</v>
      </c>
      <c r="N21" s="20">
        <v>0.1</v>
      </c>
      <c r="O21" s="20">
        <v>0.2</v>
      </c>
      <c r="P21" s="20">
        <v>0.4</v>
      </c>
      <c r="Q21" s="20">
        <v>0.6</v>
      </c>
      <c r="R21" s="20">
        <v>0.8</v>
      </c>
    </row>
    <row r="22" spans="2:20">
      <c r="B22" s="133">
        <v>1.5</v>
      </c>
      <c r="C22" s="20">
        <v>0</v>
      </c>
      <c r="D22" s="20">
        <v>0</v>
      </c>
      <c r="E22" s="20">
        <v>0</v>
      </c>
      <c r="F22" s="20">
        <v>0</v>
      </c>
      <c r="G22" s="20">
        <v>0</v>
      </c>
      <c r="H22" s="20">
        <v>0</v>
      </c>
      <c r="I22" s="20">
        <v>0</v>
      </c>
      <c r="J22" s="20">
        <v>0</v>
      </c>
      <c r="K22" s="20">
        <v>0</v>
      </c>
      <c r="L22" s="20">
        <v>0</v>
      </c>
      <c r="M22" s="20">
        <v>0.1</v>
      </c>
      <c r="N22" s="20">
        <v>0.16700000000000001</v>
      </c>
      <c r="O22" s="20">
        <v>0.33300000000000002</v>
      </c>
      <c r="P22" s="20">
        <v>0.5</v>
      </c>
      <c r="Q22" s="20">
        <v>0.66700000000000004</v>
      </c>
      <c r="R22" s="20">
        <v>0.83299999999999996</v>
      </c>
    </row>
    <row r="23" spans="2:20">
      <c r="B23" s="133">
        <v>1.75</v>
      </c>
      <c r="C23" s="20">
        <v>0</v>
      </c>
      <c r="D23" s="20">
        <v>0</v>
      </c>
      <c r="E23" s="20">
        <v>0</v>
      </c>
      <c r="F23" s="20">
        <v>0</v>
      </c>
      <c r="G23" s="20">
        <v>0</v>
      </c>
      <c r="H23" s="20">
        <v>0</v>
      </c>
      <c r="I23" s="20">
        <v>0</v>
      </c>
      <c r="J23" s="20">
        <v>0</v>
      </c>
      <c r="K23" s="20">
        <v>0</v>
      </c>
      <c r="L23" s="20">
        <v>0.1</v>
      </c>
      <c r="M23" s="20">
        <v>0.14299999999999999</v>
      </c>
      <c r="N23" s="20">
        <v>0.28599999999999998</v>
      </c>
      <c r="O23" s="20">
        <v>0.42899999999999999</v>
      </c>
      <c r="P23" s="20">
        <v>0.57099999999999995</v>
      </c>
      <c r="Q23" s="20">
        <v>0.71399999999999997</v>
      </c>
      <c r="R23" s="20">
        <v>0.85699999999999998</v>
      </c>
    </row>
    <row r="24" spans="2:20">
      <c r="B24" s="133">
        <v>2</v>
      </c>
      <c r="C24" s="20">
        <v>0</v>
      </c>
      <c r="D24" s="20">
        <v>0</v>
      </c>
      <c r="E24" s="20">
        <v>0</v>
      </c>
      <c r="F24" s="20">
        <v>0</v>
      </c>
      <c r="G24" s="20">
        <v>0</v>
      </c>
      <c r="H24" s="20">
        <v>0</v>
      </c>
      <c r="I24" s="20">
        <v>0</v>
      </c>
      <c r="J24" s="20">
        <v>0</v>
      </c>
      <c r="K24" s="20">
        <v>0.1</v>
      </c>
      <c r="L24" s="20">
        <v>0.125</v>
      </c>
      <c r="M24" s="20">
        <v>0.25</v>
      </c>
      <c r="N24" s="20">
        <v>0.375</v>
      </c>
      <c r="O24" s="20">
        <v>0.5</v>
      </c>
      <c r="P24" s="20">
        <v>0.625</v>
      </c>
      <c r="Q24" s="20">
        <v>0.75</v>
      </c>
      <c r="R24" s="20">
        <v>0.875</v>
      </c>
    </row>
    <row r="25" spans="2:20">
      <c r="B25" s="133">
        <v>2.25</v>
      </c>
      <c r="C25" s="20">
        <v>0</v>
      </c>
      <c r="D25" s="20">
        <v>0</v>
      </c>
      <c r="E25" s="20">
        <v>0</v>
      </c>
      <c r="F25" s="20">
        <v>0</v>
      </c>
      <c r="G25" s="20">
        <v>0</v>
      </c>
      <c r="H25" s="20">
        <v>0</v>
      </c>
      <c r="I25" s="20">
        <v>0</v>
      </c>
      <c r="J25" s="20">
        <v>0.1</v>
      </c>
      <c r="K25" s="20">
        <v>0.111</v>
      </c>
      <c r="L25" s="20">
        <v>0.222</v>
      </c>
      <c r="M25" s="20">
        <v>0.33300000000000002</v>
      </c>
      <c r="N25" s="20">
        <v>0.44400000000000001</v>
      </c>
      <c r="O25" s="20">
        <v>0.55600000000000005</v>
      </c>
      <c r="P25" s="20">
        <v>0.66700000000000004</v>
      </c>
      <c r="Q25" s="20">
        <v>0.77800000000000002</v>
      </c>
      <c r="R25" s="20">
        <v>0.88900000000000001</v>
      </c>
    </row>
    <row r="26" spans="2:20">
      <c r="B26" s="133">
        <v>2.5</v>
      </c>
      <c r="C26" s="20">
        <v>0</v>
      </c>
      <c r="D26" s="20">
        <v>0</v>
      </c>
      <c r="E26" s="20">
        <v>0</v>
      </c>
      <c r="F26" s="20">
        <v>0</v>
      </c>
      <c r="G26" s="20">
        <v>0</v>
      </c>
      <c r="H26" s="20">
        <v>0</v>
      </c>
      <c r="I26" s="20">
        <v>0.1</v>
      </c>
      <c r="J26" s="20">
        <v>0.1</v>
      </c>
      <c r="K26" s="20">
        <v>0.2</v>
      </c>
      <c r="L26" s="20">
        <v>0.3</v>
      </c>
      <c r="M26" s="20">
        <v>0.4</v>
      </c>
      <c r="N26" s="20">
        <v>0.5</v>
      </c>
      <c r="O26" s="20">
        <v>0.6</v>
      </c>
      <c r="P26" s="20">
        <v>0.7</v>
      </c>
      <c r="Q26" s="20">
        <v>0.8</v>
      </c>
      <c r="R26" s="20">
        <v>0.9</v>
      </c>
    </row>
    <row r="27" spans="2:20">
      <c r="B27" s="133">
        <v>2.75</v>
      </c>
      <c r="C27" s="20">
        <v>0</v>
      </c>
      <c r="D27" s="20">
        <v>0</v>
      </c>
      <c r="E27" s="20">
        <v>0</v>
      </c>
      <c r="F27" s="20">
        <v>0</v>
      </c>
      <c r="G27" s="20">
        <v>0</v>
      </c>
      <c r="H27" s="20">
        <v>0.1</v>
      </c>
      <c r="I27" s="20">
        <v>0.1</v>
      </c>
      <c r="J27" s="20">
        <v>0.182</v>
      </c>
      <c r="K27" s="20">
        <v>0.27300000000000002</v>
      </c>
      <c r="L27" s="20">
        <v>0.36399999999999999</v>
      </c>
      <c r="M27" s="20">
        <v>0.45500000000000002</v>
      </c>
      <c r="N27" s="20">
        <v>0.54500000000000004</v>
      </c>
      <c r="O27" s="20">
        <v>0.63600000000000001</v>
      </c>
      <c r="P27" s="20">
        <v>0.72699999999999998</v>
      </c>
      <c r="Q27" s="20">
        <v>0.81799999999999995</v>
      </c>
      <c r="R27" s="20">
        <v>0.90900000000000003</v>
      </c>
    </row>
    <row r="28" spans="2:20">
      <c r="B28" s="133">
        <v>3</v>
      </c>
      <c r="C28" s="20">
        <v>0</v>
      </c>
      <c r="D28" s="20">
        <v>0</v>
      </c>
      <c r="E28" s="20">
        <v>0</v>
      </c>
      <c r="F28" s="20">
        <v>0</v>
      </c>
      <c r="G28" s="20">
        <v>0.1</v>
      </c>
      <c r="H28" s="20">
        <v>0.1</v>
      </c>
      <c r="I28" s="20">
        <v>0.16700000000000001</v>
      </c>
      <c r="J28" s="20">
        <v>0.25</v>
      </c>
      <c r="K28" s="20">
        <v>0.33300000000000002</v>
      </c>
      <c r="L28" s="20">
        <v>0.41699999999999998</v>
      </c>
      <c r="M28" s="20">
        <v>0.5</v>
      </c>
      <c r="N28" s="20">
        <v>0.58299999999999996</v>
      </c>
      <c r="O28" s="20">
        <v>0.66700000000000004</v>
      </c>
      <c r="P28" s="20">
        <v>0.75</v>
      </c>
      <c r="Q28" s="20">
        <v>0.83299999999999996</v>
      </c>
      <c r="R28" s="20">
        <v>0.91700000000000004</v>
      </c>
    </row>
    <row r="29" spans="2:20">
      <c r="B29" s="133">
        <v>4</v>
      </c>
      <c r="C29" s="20">
        <v>0</v>
      </c>
      <c r="D29" s="20">
        <v>0</v>
      </c>
      <c r="E29" s="20">
        <v>0</v>
      </c>
      <c r="F29" s="20">
        <v>0.1</v>
      </c>
      <c r="G29" s="20">
        <v>0.25</v>
      </c>
      <c r="H29" s="20">
        <v>0.313</v>
      </c>
      <c r="I29" s="20">
        <v>0.375</v>
      </c>
      <c r="J29" s="20">
        <v>0.438</v>
      </c>
      <c r="K29" s="20">
        <v>0.5</v>
      </c>
      <c r="L29" s="20">
        <v>0.56299999999999994</v>
      </c>
      <c r="M29" s="20">
        <v>0.625</v>
      </c>
      <c r="N29" s="20">
        <v>0.68799999999999994</v>
      </c>
      <c r="O29" s="20">
        <v>0.75</v>
      </c>
      <c r="P29" s="20">
        <v>0.81299999999999994</v>
      </c>
      <c r="Q29" s="20">
        <v>0.875</v>
      </c>
      <c r="R29" s="20">
        <v>0.93799999999999994</v>
      </c>
    </row>
    <row r="30" spans="2:20">
      <c r="B30" s="133">
        <v>5</v>
      </c>
      <c r="C30" s="20">
        <v>0</v>
      </c>
      <c r="D30" s="20">
        <v>0</v>
      </c>
      <c r="E30" s="20">
        <v>0.1</v>
      </c>
      <c r="F30" s="20">
        <v>0.2</v>
      </c>
      <c r="G30" s="20">
        <v>0.4</v>
      </c>
      <c r="H30" s="20">
        <v>0.45</v>
      </c>
      <c r="I30" s="20">
        <v>0.5</v>
      </c>
      <c r="J30" s="20">
        <v>0.55000000000000004</v>
      </c>
      <c r="K30" s="20">
        <v>0.6</v>
      </c>
      <c r="L30" s="20">
        <v>0.65</v>
      </c>
      <c r="M30" s="20">
        <v>0.7</v>
      </c>
      <c r="N30" s="20">
        <v>0.75</v>
      </c>
      <c r="O30" s="20">
        <v>0.8</v>
      </c>
      <c r="P30" s="20">
        <v>0.85</v>
      </c>
      <c r="Q30" s="20">
        <v>0.9</v>
      </c>
      <c r="R30" s="20">
        <v>0.95</v>
      </c>
    </row>
    <row r="31" spans="2:20">
      <c r="B31" s="133">
        <v>6</v>
      </c>
      <c r="C31" s="20">
        <v>0</v>
      </c>
      <c r="D31" s="20">
        <v>0.1</v>
      </c>
      <c r="E31" s="20">
        <v>0.16700000000000001</v>
      </c>
      <c r="F31" s="20">
        <v>0.33300000000000002</v>
      </c>
      <c r="G31" s="20">
        <v>0.5</v>
      </c>
      <c r="H31" s="20">
        <v>0.54200000000000004</v>
      </c>
      <c r="I31" s="20">
        <v>0.58299999999999996</v>
      </c>
      <c r="J31" s="20">
        <v>0.625</v>
      </c>
      <c r="K31" s="20">
        <v>0.66700000000000004</v>
      </c>
      <c r="L31" s="20">
        <v>0.70799999999999996</v>
      </c>
      <c r="M31" s="20">
        <v>0.75</v>
      </c>
      <c r="N31" s="20">
        <v>0.79200000000000004</v>
      </c>
      <c r="O31" s="20">
        <v>0.83299999999999996</v>
      </c>
      <c r="P31" s="20">
        <v>0.875</v>
      </c>
      <c r="Q31" s="20">
        <v>0.91700000000000004</v>
      </c>
      <c r="R31" s="20">
        <v>0.95799999999999996</v>
      </c>
    </row>
  </sheetData>
  <sortState ref="C36:O51">
    <sortCondition descending="1" ref="C36"/>
  </sortState>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10</vt:i4>
      </vt:variant>
    </vt:vector>
  </HeadingPairs>
  <TitlesOfParts>
    <vt:vector size="19" baseType="lpstr">
      <vt:lpstr>交付実施完了報告⑫⑬⑭⑮_インポート用</vt:lpstr>
      <vt:lpstr>様式⑫</vt:lpstr>
      <vt:lpstr>様式⑬</vt:lpstr>
      <vt:lpstr>様式⑬-1</vt:lpstr>
      <vt:lpstr>様式⑬-2</vt:lpstr>
      <vt:lpstr>様式⑭</vt:lpstr>
      <vt:lpstr>様式⑮</vt:lpstr>
      <vt:lpstr>補助対象リスト</vt:lpstr>
      <vt:lpstr>減価償却</vt:lpstr>
      <vt:lpstr>補助対象リスト!Print_Area</vt:lpstr>
      <vt:lpstr>様式⑫!Print_Area</vt:lpstr>
      <vt:lpstr>様式⑬!Print_Area</vt:lpstr>
      <vt:lpstr>'様式⑬-1'!Print_Area</vt:lpstr>
      <vt:lpstr>'様式⑬-2'!Print_Area</vt:lpstr>
      <vt:lpstr>様式⑭!Print_Area</vt:lpstr>
      <vt:lpstr>様式⑮!Print_Area</vt:lpstr>
      <vt:lpstr>補助対象リスト!Print_Titles</vt:lpstr>
      <vt:lpstr>減価償却!取得価格に以下の表に定める率を乗じたもの</vt:lpstr>
      <vt:lpstr>補助対象リスト</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2023-09-05T01:54:17Z</dcterms:created>
  <dcterms:modified xsi:type="dcterms:W3CDTF">2024-10-07T04:44:34Z</dcterms:modified>
</cp:coreProperties>
</file>