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交付実施完了報告⑫⑬⑭⑮_インポート用" sheetId="12" state="hidden" r:id="rId1"/>
    <sheet name="様式⑫" sheetId="1" r:id="rId2"/>
    <sheet name="様式⑬" sheetId="9" r:id="rId3"/>
    <sheet name="様式⑬-1" sheetId="16" r:id="rId4"/>
    <sheet name="様式⑬-2" sheetId="11" r:id="rId5"/>
    <sheet name="様式⑭" sheetId="13" r:id="rId6"/>
    <sheet name="様式⑮"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7">補助対象リスト!$A$4:$G$373</definedName>
    <definedName name="_xlnm.Print_Area" localSheetId="1">様式⑫!$A$1:$AK$71</definedName>
    <definedName name="_xlnm.Print_Area" localSheetId="2">様式⑬!$A$1:$P$43</definedName>
    <definedName name="_xlnm.Print_Area" localSheetId="3">'様式⑬-1'!$A$1:$I$56</definedName>
    <definedName name="_xlnm.Print_Area" localSheetId="4">'様式⑬-2'!$A$1:$M$43</definedName>
    <definedName name="_xlnm.Print_Area" localSheetId="5">様式⑭!$A$1:$N$58</definedName>
    <definedName name="_xlnm.Print_Area" localSheetId="6">様式⑮!$A$1:$N$56</definedName>
    <definedName name="_xlnm.Print_Titles" localSheetId="7">補助対象リスト!$1:$3</definedName>
    <definedName name="取得価格に以下の表に定める率を乗じたもの" localSheetId="8">減価償却!$B$4:$R$31</definedName>
    <definedName name="補助対象リスト">補助対象リスト!$A$4:$G$391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1" i="6" l="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20" i="6"/>
  <c r="AH54" i="1" l="1"/>
  <c r="AH53" i="1"/>
  <c r="AH52" i="1"/>
  <c r="AH51" i="1"/>
  <c r="AH50" i="1"/>
  <c r="AH49" i="1"/>
  <c r="AH48" i="1"/>
  <c r="AH47" i="1"/>
  <c r="AH46" i="1"/>
  <c r="AH45" i="1"/>
  <c r="AC50" i="1" l="1"/>
  <c r="AC54" i="1"/>
  <c r="AC53" i="1"/>
  <c r="AC52" i="1"/>
  <c r="AC51"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33" i="1" l="1"/>
  <c r="AH33" i="1" s="1"/>
  <c r="AD16" i="1"/>
  <c r="AH16" i="1" s="1"/>
  <c r="AD24" i="1"/>
  <c r="AH24" i="1" s="1"/>
  <c r="AD32" i="1"/>
  <c r="AH32" i="1" s="1"/>
  <c r="AD23" i="1"/>
  <c r="AH23" i="1" s="1"/>
  <c r="AD31" i="1"/>
  <c r="AH31" i="1" s="1"/>
  <c r="AD39" i="1"/>
  <c r="AH39" i="1" s="1"/>
  <c r="AD21" i="1"/>
  <c r="AH21" i="1" s="1"/>
  <c r="AD29" i="1"/>
  <c r="AH29" i="1" s="1"/>
  <c r="AD37" i="1"/>
  <c r="AH37" i="1" s="1"/>
  <c r="AD18" i="1"/>
  <c r="AH18" i="1" s="1"/>
  <c r="AD26" i="1"/>
  <c r="AH26" i="1" s="1"/>
  <c r="AD34" i="1"/>
  <c r="AH34" i="1" s="1"/>
  <c r="AD36" i="1"/>
  <c r="AH36" i="1" s="1"/>
  <c r="AD20" i="1"/>
  <c r="AH20" i="1" s="1"/>
  <c r="AD28" i="1"/>
  <c r="AH28" i="1" s="1"/>
  <c r="AD17" i="1"/>
  <c r="AH17" i="1" s="1"/>
  <c r="AD25" i="1"/>
  <c r="AH25" i="1" s="1"/>
  <c r="AD38" i="1"/>
  <c r="AH38" i="1" s="1"/>
  <c r="AD22" i="1"/>
  <c r="AH22" i="1" s="1"/>
  <c r="AD30" i="1"/>
  <c r="AH30" i="1" s="1"/>
  <c r="AD19" i="1"/>
  <c r="AH19" i="1" s="1"/>
  <c r="AD27" i="1"/>
  <c r="AH27" i="1" s="1"/>
  <c r="AD35" i="1"/>
  <c r="AH35" i="1" s="1"/>
  <c r="F7" i="9"/>
  <c r="F6" i="9"/>
  <c r="F5" i="9"/>
  <c r="F4" i="9"/>
  <c r="F3" i="9"/>
  <c r="D7" i="13" l="1"/>
  <c r="D6" i="13"/>
  <c r="D5" i="13"/>
  <c r="D4" i="13"/>
  <c r="D3" i="13"/>
  <c r="K13" i="1" l="1"/>
  <c r="N13" i="1" s="1"/>
  <c r="C13" i="1"/>
  <c r="AD13" i="1" l="1"/>
  <c r="AH13" i="1" s="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H12" i="1" s="1"/>
  <c r="AF12" i="1"/>
  <c r="AK12" i="1" l="1"/>
  <c r="AG12" i="1"/>
  <c r="AE12" i="1"/>
  <c r="AJ12" i="1"/>
  <c r="D7" i="11"/>
  <c r="D6" i="11"/>
  <c r="D5" i="11"/>
  <c r="D4" i="11"/>
  <c r="D3" i="11"/>
  <c r="L8" i="12"/>
  <c r="L22" i="12"/>
  <c r="N22" i="12"/>
  <c r="L44" i="12"/>
  <c r="N12" i="12"/>
  <c r="P13" i="12"/>
  <c r="N31" i="12"/>
  <c r="P39" i="12"/>
  <c r="O19" i="12"/>
  <c r="M8" i="12"/>
  <c r="P6" i="12"/>
  <c r="L34" i="12"/>
  <c r="P22" i="12"/>
  <c r="M16" i="12"/>
  <c r="L15" i="12"/>
  <c r="O44" i="12"/>
  <c r="M30" i="12"/>
  <c r="O12" i="12"/>
  <c r="M7" i="12"/>
  <c r="P14" i="12"/>
  <c r="P43" i="12"/>
  <c r="L31" i="12"/>
  <c r="P11" i="12"/>
  <c r="P19" i="12"/>
  <c r="N29" i="12"/>
  <c r="O3" i="12"/>
  <c r="L17" i="12"/>
  <c r="O38" i="12"/>
  <c r="L25" i="12"/>
  <c r="P33" i="12"/>
  <c r="L10" i="12"/>
  <c r="P23" i="12"/>
  <c r="O41" i="12"/>
  <c r="P10" i="12"/>
  <c r="P37" i="12"/>
  <c r="P5" i="12"/>
  <c r="M25" i="12"/>
  <c r="L41" i="12"/>
  <c r="O15" i="12"/>
  <c r="L11" i="12"/>
  <c r="N41" i="12"/>
  <c r="N27" i="12"/>
  <c r="N19" i="12"/>
  <c r="O28" i="12"/>
  <c r="L35" i="12"/>
  <c r="P28" i="12"/>
  <c r="L19" i="12"/>
  <c r="M40" i="12"/>
  <c r="O32" i="12"/>
  <c r="L37" i="12"/>
  <c r="M42" i="12"/>
  <c r="N23" i="12"/>
  <c r="O22" i="12"/>
  <c r="N36" i="12"/>
  <c r="L32" i="12"/>
  <c r="P15" i="12"/>
  <c r="P12" i="12"/>
  <c r="O4" i="12"/>
  <c r="P8" i="12"/>
  <c r="O26" i="12"/>
  <c r="L28" i="12"/>
  <c r="M39" i="12"/>
  <c r="L12" i="12"/>
  <c r="O31" i="12"/>
  <c r="M20" i="12"/>
  <c r="L23" i="12"/>
  <c r="O36" i="12"/>
  <c r="P21" i="12"/>
  <c r="O11" i="12"/>
  <c r="M35" i="12"/>
  <c r="L33" i="12"/>
  <c r="M17" i="12"/>
  <c r="M22" i="12"/>
  <c r="N7" i="12"/>
  <c r="N33" i="12"/>
  <c r="N32" i="12"/>
  <c r="M14" i="12"/>
  <c r="O23" i="12"/>
  <c r="M6" i="12"/>
  <c r="M11" i="12"/>
  <c r="P41" i="12"/>
  <c r="L4" i="12"/>
  <c r="P38" i="12"/>
  <c r="P18" i="12"/>
  <c r="O29" i="12"/>
  <c r="L16" i="12"/>
  <c r="M33" i="12"/>
  <c r="M38" i="12"/>
  <c r="P27" i="12"/>
  <c r="M26" i="12"/>
  <c r="N37" i="12"/>
  <c r="L26" i="12"/>
  <c r="L24" i="12"/>
  <c r="L39" i="12"/>
  <c r="P4" i="12"/>
  <c r="O25" i="12"/>
  <c r="M15" i="12"/>
  <c r="N14" i="12"/>
  <c r="N9" i="12"/>
  <c r="O34" i="12"/>
  <c r="N20" i="12"/>
  <c r="O21" i="12"/>
  <c r="O24" i="12"/>
  <c r="O14" i="12"/>
  <c r="L13" i="12"/>
  <c r="L27" i="12"/>
  <c r="L38" i="12"/>
  <c r="O27" i="12"/>
  <c r="P44" i="12"/>
  <c r="L20" i="12"/>
  <c r="P42" i="12"/>
  <c r="M36" i="12"/>
  <c r="M28" i="12"/>
  <c r="N43" i="12"/>
  <c r="M19" i="12"/>
  <c r="O39" i="12"/>
  <c r="P24" i="12"/>
  <c r="O13" i="12"/>
  <c r="M43" i="12"/>
  <c r="M21" i="12"/>
  <c r="O40" i="12"/>
  <c r="N26" i="12"/>
  <c r="N38" i="12"/>
  <c r="O20" i="12"/>
  <c r="M12" i="12"/>
  <c r="O35" i="12"/>
  <c r="O10" i="12"/>
  <c r="N6" i="12"/>
  <c r="P16" i="12"/>
  <c r="O42" i="12"/>
  <c r="L3" i="12"/>
  <c r="P29" i="12"/>
  <c r="O8" i="12"/>
  <c r="L7" i="12"/>
  <c r="M3" i="12"/>
  <c r="P25" i="12"/>
  <c r="M37" i="12"/>
  <c r="P17" i="12"/>
  <c r="N39" i="12"/>
  <c r="M27" i="12"/>
  <c r="P40" i="12"/>
  <c r="L43" i="12"/>
  <c r="P34" i="12"/>
  <c r="N42" i="12"/>
  <c r="M13" i="12"/>
  <c r="M29" i="12"/>
  <c r="L30" i="12"/>
  <c r="P7" i="12"/>
  <c r="O6" i="12"/>
  <c r="N28" i="12"/>
  <c r="N18" i="12"/>
  <c r="L36" i="12"/>
  <c r="N8" i="12"/>
  <c r="N3" i="12"/>
  <c r="M32" i="12"/>
  <c r="N11" i="12"/>
  <c r="P20" i="12"/>
  <c r="L18" i="12"/>
  <c r="O16" i="12"/>
  <c r="M24" i="12"/>
  <c r="P3" i="12"/>
  <c r="L40" i="12"/>
  <c r="M18" i="12"/>
  <c r="P31" i="12"/>
  <c r="N24" i="12"/>
  <c r="N13" i="12"/>
  <c r="L5" i="12"/>
  <c r="M5" i="12"/>
  <c r="M10" i="12"/>
  <c r="M41" i="12"/>
  <c r="M4" i="12"/>
  <c r="N15" i="12"/>
  <c r="O5" i="12"/>
  <c r="N5" i="12"/>
  <c r="N30" i="12"/>
  <c r="N16" i="12"/>
  <c r="P30" i="12"/>
  <c r="P32" i="12"/>
  <c r="P35" i="12"/>
  <c r="L6" i="12"/>
  <c r="O9" i="12"/>
  <c r="M9" i="12"/>
  <c r="L9" i="12"/>
  <c r="N4" i="12"/>
  <c r="N17" i="12"/>
  <c r="M31" i="12"/>
  <c r="N25" i="12"/>
  <c r="O33" i="12"/>
  <c r="N10" i="12"/>
  <c r="L42" i="12"/>
  <c r="M44" i="12"/>
  <c r="O7" i="12"/>
  <c r="O37" i="12"/>
  <c r="M23" i="12"/>
  <c r="N35" i="12"/>
  <c r="P26" i="12"/>
  <c r="O30" i="12"/>
  <c r="P9" i="12"/>
  <c r="N44" i="12"/>
  <c r="L29" i="12"/>
  <c r="N21" i="12"/>
  <c r="M34" i="12"/>
  <c r="P36" i="12"/>
  <c r="N34" i="12"/>
  <c r="O43" i="12"/>
  <c r="L21" i="12"/>
  <c r="O17" i="12"/>
  <c r="N40" i="12"/>
  <c r="O18" i="12"/>
  <c r="L14"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AH15" i="1" s="1"/>
  <c r="N14" i="1"/>
  <c r="AD14" i="1" s="1"/>
  <c r="AH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7" i="1"/>
  <c r="AI16" i="1" l="1"/>
  <c r="AK16" i="1"/>
  <c r="AK15" i="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AD19" i="12" l="1"/>
  <c r="ED15" i="12"/>
  <c r="DW5" i="12"/>
  <c r="DT10" i="12"/>
  <c r="CH5" i="12"/>
  <c r="DK9" i="12"/>
  <c r="CY14" i="12"/>
  <c r="R3" i="12"/>
  <c r="CP26" i="12"/>
  <c r="Z16" i="12"/>
  <c r="AW26" i="12"/>
  <c r="AR10" i="12"/>
  <c r="EA19" i="12"/>
  <c r="DK15" i="12"/>
  <c r="BB6" i="12"/>
  <c r="AU15" i="12"/>
  <c r="BX2" i="12"/>
  <c r="DJ18" i="12"/>
  <c r="CH24" i="12"/>
  <c r="CF5" i="12"/>
  <c r="CV3" i="12"/>
  <c r="CS42" i="12"/>
  <c r="DN20" i="12"/>
  <c r="AQ15" i="12"/>
  <c r="AF12" i="12"/>
  <c r="CN19" i="12"/>
  <c r="BP5" i="12"/>
  <c r="CX14" i="12"/>
  <c r="DE23" i="12"/>
  <c r="BG2" i="12"/>
  <c r="CF2" i="12"/>
  <c r="DT32" i="12"/>
  <c r="DN10" i="12"/>
  <c r="DQ8" i="12"/>
  <c r="BW6" i="12"/>
  <c r="DS13" i="12"/>
  <c r="CV6" i="12"/>
  <c r="EE16" i="12"/>
  <c r="DB19" i="12"/>
  <c r="DB30" i="12"/>
  <c r="AT25" i="12"/>
  <c r="DM22" i="12"/>
  <c r="CR13" i="12"/>
  <c r="EG34" i="12"/>
  <c r="BH9" i="12"/>
  <c r="DY31" i="12"/>
  <c r="AB29" i="12"/>
  <c r="V26" i="12"/>
  <c r="DZ30" i="12"/>
  <c r="DC6" i="12"/>
  <c r="DL5" i="12"/>
  <c r="EE32" i="12"/>
  <c r="DX17" i="12"/>
  <c r="DO27" i="12"/>
  <c r="BR6" i="12"/>
  <c r="CX28" i="12"/>
  <c r="DP13" i="12"/>
  <c r="CZ30" i="12"/>
  <c r="AV21" i="12"/>
  <c r="DX20" i="12"/>
  <c r="R2" i="12"/>
  <c r="CS25" i="12"/>
  <c r="DF25" i="12"/>
  <c r="BB8" i="12"/>
  <c r="BM4" i="12"/>
  <c r="CW23" i="12"/>
  <c r="DK10" i="12"/>
  <c r="AJ12" i="12"/>
  <c r="AV20" i="12"/>
  <c r="CW24" i="12"/>
  <c r="DQ2" i="12"/>
  <c r="DR16" i="12"/>
  <c r="DU2" i="12"/>
  <c r="AQ10" i="12"/>
  <c r="W9" i="12"/>
  <c r="CO3" i="12"/>
  <c r="AQ28" i="12"/>
  <c r="BX11" i="12"/>
  <c r="BW4" i="12"/>
  <c r="ED23" i="12"/>
  <c r="X3" i="12"/>
  <c r="CI2" i="12"/>
  <c r="DH19" i="12"/>
  <c r="BQ3" i="12"/>
  <c r="DF17" i="12"/>
  <c r="AA14" i="12"/>
  <c r="DF15" i="12"/>
  <c r="AN11" i="12"/>
  <c r="CQ2" i="12"/>
  <c r="W28" i="12"/>
  <c r="DO18" i="12"/>
  <c r="CF3" i="12"/>
  <c r="EA4" i="12"/>
  <c r="CK5" i="12"/>
  <c r="BH4" i="12"/>
  <c r="CX7" i="12"/>
  <c r="CM5" i="12"/>
  <c r="DZ29" i="12"/>
  <c r="AW12" i="12"/>
  <c r="DA2" i="12"/>
  <c r="AU18" i="12"/>
  <c r="DA29" i="12"/>
  <c r="T17" i="12"/>
  <c r="CR42" i="12"/>
  <c r="AL11" i="12"/>
  <c r="DX19" i="12"/>
  <c r="S5" i="12"/>
  <c r="Y18" i="12"/>
  <c r="DA23" i="12"/>
  <c r="AL9" i="12"/>
  <c r="DM32" i="12"/>
  <c r="AN4" i="12"/>
  <c r="DO34" i="12"/>
  <c r="DH29" i="12"/>
  <c r="BI4" i="12"/>
  <c r="AJ4" i="12"/>
  <c r="DT3" i="12"/>
  <c r="CG4" i="12"/>
  <c r="AF5" i="12"/>
  <c r="DV14" i="12"/>
  <c r="DG26" i="12"/>
  <c r="V20" i="12"/>
  <c r="AU5" i="12"/>
  <c r="EG27" i="12"/>
  <c r="AC7" i="12"/>
  <c r="DJ9" i="12"/>
  <c r="CT28" i="12"/>
  <c r="EA14" i="12"/>
  <c r="DO11" i="12"/>
  <c r="DG30" i="12"/>
  <c r="CL28" i="12"/>
  <c r="DX33" i="12"/>
  <c r="CY32" i="12"/>
  <c r="AE15" i="12"/>
  <c r="BU8" i="12"/>
  <c r="DM18" i="12"/>
  <c r="DH10" i="12"/>
  <c r="AJ7" i="12"/>
  <c r="DB27" i="12"/>
  <c r="AF29" i="12"/>
  <c r="DL15" i="12"/>
  <c r="CU15" i="12"/>
  <c r="U17" i="12"/>
  <c r="DK18" i="12"/>
  <c r="AW17" i="12"/>
  <c r="DW30" i="12"/>
  <c r="ED29" i="12"/>
  <c r="CG24" i="12"/>
  <c r="DS17" i="12"/>
  <c r="AJ26" i="12"/>
  <c r="AH17" i="12"/>
  <c r="CR19" i="12"/>
  <c r="AT4" i="12"/>
  <c r="EB17" i="12"/>
  <c r="AO5" i="12"/>
  <c r="CN15" i="12"/>
  <c r="AD4" i="12"/>
  <c r="CL23" i="12"/>
  <c r="CI23" i="12"/>
  <c r="Z5" i="12"/>
  <c r="CJ18" i="12"/>
  <c r="AQ3" i="12"/>
  <c r="CT38" i="12"/>
  <c r="CT10" i="12"/>
  <c r="BV6" i="12"/>
  <c r="CM23" i="12"/>
  <c r="CU12" i="12"/>
  <c r="DZ10" i="12"/>
  <c r="DY5" i="12"/>
  <c r="DJ22" i="12"/>
  <c r="EC19" i="12"/>
  <c r="AI11" i="12"/>
  <c r="V27" i="12"/>
  <c r="CX18" i="12"/>
  <c r="CX26" i="12"/>
  <c r="AA26" i="12"/>
  <c r="DE19" i="12"/>
  <c r="EG14" i="12"/>
  <c r="EB28" i="12"/>
  <c r="R26" i="12"/>
  <c r="EC32" i="12"/>
  <c r="BM6" i="12"/>
  <c r="CW42" i="12"/>
  <c r="AR6" i="12"/>
  <c r="DE25" i="12"/>
  <c r="DG23" i="12"/>
  <c r="DM11" i="12"/>
  <c r="DZ34" i="12"/>
  <c r="CN12" i="12"/>
  <c r="DA22" i="12"/>
  <c r="EG12" i="12"/>
  <c r="EG21" i="12"/>
  <c r="Q5" i="12"/>
  <c r="AA25" i="12"/>
  <c r="BM7" i="12"/>
  <c r="DN31" i="12"/>
  <c r="DG11" i="12"/>
  <c r="AB20" i="12"/>
  <c r="BG4" i="12"/>
  <c r="DR27" i="12"/>
  <c r="CU10" i="12"/>
  <c r="CX24" i="12"/>
  <c r="CV27" i="12"/>
  <c r="CK3" i="12"/>
  <c r="BZ3" i="12"/>
  <c r="V12" i="12"/>
  <c r="AI21" i="12"/>
  <c r="CW28" i="12"/>
  <c r="DN5" i="12"/>
  <c r="DC7" i="12"/>
  <c r="CV5" i="12"/>
  <c r="EE33" i="12"/>
  <c r="CR35" i="12"/>
  <c r="EC8" i="12"/>
  <c r="DG10" i="12"/>
  <c r="BY3" i="12"/>
  <c r="CI26" i="12"/>
  <c r="CN23" i="12"/>
  <c r="CD3" i="12"/>
  <c r="CY12" i="12"/>
  <c r="AW11" i="12"/>
  <c r="DU27" i="12"/>
  <c r="CB9" i="12"/>
  <c r="CN11" i="12"/>
  <c r="DA17" i="12"/>
  <c r="EG19" i="12"/>
  <c r="DN23" i="12"/>
  <c r="DO5" i="12"/>
  <c r="BA2" i="12"/>
  <c r="AJ25" i="12"/>
  <c r="AO26" i="12"/>
  <c r="S23" i="12"/>
  <c r="AT8" i="12"/>
  <c r="DV24" i="12"/>
  <c r="AE19" i="12"/>
  <c r="DH13" i="12"/>
  <c r="DV2" i="12"/>
  <c r="DI6" i="12"/>
  <c r="AM5" i="12"/>
  <c r="CQ28" i="12"/>
  <c r="CR32" i="12"/>
  <c r="CV13" i="12"/>
  <c r="EF23" i="12"/>
  <c r="AN19" i="12"/>
  <c r="ED17" i="12"/>
  <c r="DZ21" i="12"/>
  <c r="AV9" i="12"/>
  <c r="AI10" i="12"/>
  <c r="R9" i="12"/>
  <c r="DO15" i="12"/>
  <c r="CV39" i="12"/>
  <c r="CI13" i="12"/>
  <c r="DN8" i="12"/>
  <c r="T21" i="12"/>
  <c r="DH4" i="12"/>
  <c r="DY6" i="12"/>
  <c r="CK9" i="12"/>
  <c r="AA23" i="12"/>
  <c r="DX10" i="12"/>
  <c r="CP13" i="12"/>
  <c r="BK2" i="12"/>
  <c r="CX32" i="12"/>
  <c r="DC5" i="12"/>
  <c r="AR23" i="12"/>
  <c r="DY12" i="12"/>
  <c r="AN21" i="12"/>
  <c r="CH10" i="12"/>
  <c r="CL18" i="12"/>
  <c r="CS20" i="12"/>
  <c r="AQ12" i="12"/>
  <c r="CX25" i="12"/>
  <c r="DC29" i="12"/>
  <c r="AB9" i="12"/>
  <c r="DQ25" i="12"/>
  <c r="BD9" i="12"/>
  <c r="DY13" i="12"/>
  <c r="BP10" i="12"/>
  <c r="AD24" i="12"/>
  <c r="CR15" i="12"/>
  <c r="DA13" i="12"/>
  <c r="CW39" i="12"/>
  <c r="DP4" i="12"/>
  <c r="CR38" i="12"/>
  <c r="DK7" i="12"/>
  <c r="AL7" i="12"/>
  <c r="ED9" i="12"/>
  <c r="AH7" i="12"/>
  <c r="Z4" i="12"/>
  <c r="DC3" i="12"/>
  <c r="Y11" i="12"/>
  <c r="BG10" i="12"/>
  <c r="DY4" i="12"/>
  <c r="CP24" i="12"/>
  <c r="DH22" i="12"/>
  <c r="DX30" i="12"/>
  <c r="CR16" i="12"/>
  <c r="AV12" i="12"/>
  <c r="AB5" i="12"/>
  <c r="AK11" i="12"/>
  <c r="BS11" i="12"/>
  <c r="CO16" i="12"/>
  <c r="CH18" i="12"/>
  <c r="DU33" i="12"/>
  <c r="AI4" i="12"/>
  <c r="DN11" i="12"/>
  <c r="AP13" i="12"/>
  <c r="CV24" i="12"/>
  <c r="AG29" i="12"/>
  <c r="AJ11" i="12"/>
  <c r="AD13" i="12"/>
  <c r="BA3" i="12"/>
  <c r="AV16" i="12"/>
  <c r="CP3" i="12"/>
  <c r="CR33" i="12"/>
  <c r="AD17" i="12"/>
  <c r="BL5" i="12"/>
  <c r="CV28" i="12"/>
  <c r="CU7" i="12"/>
  <c r="R18" i="12"/>
  <c r="AE4" i="12"/>
  <c r="CH27" i="12"/>
  <c r="EA28" i="12"/>
  <c r="CT8" i="12"/>
  <c r="CP2" i="12"/>
  <c r="AF19" i="12"/>
  <c r="DA14" i="12"/>
  <c r="DP20" i="12"/>
  <c r="DR5" i="12"/>
  <c r="EC29" i="12"/>
  <c r="AG17" i="12"/>
  <c r="DW13" i="12"/>
  <c r="DG24" i="12"/>
  <c r="CF21" i="12"/>
  <c r="AF26" i="12"/>
  <c r="DN12" i="12"/>
  <c r="DZ31" i="12"/>
  <c r="CZ16" i="12"/>
  <c r="AV2" i="12"/>
  <c r="CC5" i="12"/>
  <c r="DX27" i="12"/>
  <c r="DS20" i="12"/>
  <c r="CW14" i="12"/>
  <c r="CV12" i="12"/>
  <c r="AR25" i="12"/>
  <c r="CY15" i="12"/>
  <c r="DK27" i="12"/>
  <c r="AC3" i="12"/>
  <c r="DV3" i="12"/>
  <c r="BT3" i="12"/>
  <c r="BT7" i="12"/>
  <c r="BP8" i="12"/>
  <c r="DY34" i="12"/>
  <c r="DX13" i="12"/>
  <c r="AW5" i="12"/>
  <c r="CT5" i="12"/>
  <c r="AT6" i="12"/>
  <c r="CW17" i="12"/>
  <c r="AU14" i="12"/>
  <c r="CH16" i="12"/>
  <c r="DR3" i="12"/>
  <c r="DT23" i="12"/>
  <c r="CS27" i="12"/>
  <c r="AC14" i="12"/>
  <c r="AL28" i="12"/>
  <c r="BM5" i="12"/>
  <c r="BL7" i="12"/>
  <c r="AF4" i="12"/>
  <c r="DR6" i="12"/>
  <c r="AC29" i="12"/>
  <c r="CL6" i="12"/>
  <c r="EB23" i="12"/>
  <c r="CT23" i="12"/>
  <c r="CW31" i="12"/>
  <c r="DS16" i="12"/>
  <c r="EE24" i="12"/>
  <c r="BB9" i="12"/>
  <c r="DY9" i="12"/>
  <c r="CO15" i="12"/>
  <c r="CZ18" i="12"/>
  <c r="DY3" i="12"/>
  <c r="AS11" i="12"/>
  <c r="EA18" i="12"/>
  <c r="AE25" i="12"/>
  <c r="DP3" i="12"/>
  <c r="DZ17" i="12"/>
  <c r="EE25" i="12"/>
  <c r="AH25" i="12"/>
  <c r="DI29" i="12"/>
  <c r="AO29" i="12"/>
  <c r="CG12" i="12"/>
  <c r="AW16" i="12"/>
  <c r="Q16" i="12"/>
  <c r="BQ2" i="12"/>
  <c r="DL32" i="12"/>
  <c r="BU11" i="12"/>
  <c r="CJ15" i="12"/>
  <c r="AG22" i="12"/>
  <c r="R8" i="12"/>
  <c r="CI20" i="12"/>
  <c r="CN25" i="12"/>
  <c r="S16" i="12"/>
  <c r="T28" i="12"/>
  <c r="CD27" i="12"/>
  <c r="BJ5" i="12"/>
  <c r="DS2" i="12"/>
  <c r="DW27" i="12"/>
  <c r="BA5" i="12"/>
  <c r="AX3" i="12"/>
  <c r="Y26" i="12"/>
  <c r="W27" i="12"/>
  <c r="DN16" i="12"/>
  <c r="R29" i="12"/>
  <c r="DB22" i="12"/>
  <c r="AH10" i="12"/>
  <c r="CL26" i="12"/>
  <c r="EA15" i="12"/>
  <c r="EB10" i="12"/>
  <c r="CD24" i="12"/>
  <c r="DT13" i="12"/>
  <c r="CY39" i="12"/>
  <c r="CF12" i="12"/>
  <c r="AN6" i="12"/>
  <c r="BH11" i="12"/>
  <c r="AQ2" i="12"/>
  <c r="EF34" i="12"/>
  <c r="CP17" i="12"/>
  <c r="W23" i="12"/>
  <c r="CI17" i="12"/>
  <c r="AP21" i="12"/>
  <c r="DI19" i="12"/>
  <c r="DB20" i="12"/>
  <c r="DF4" i="12"/>
  <c r="DY32" i="12"/>
  <c r="CA4" i="12"/>
  <c r="ED4" i="12"/>
  <c r="CY23" i="12"/>
  <c r="CJ2" i="12"/>
  <c r="DT2" i="12"/>
  <c r="CC8" i="12"/>
  <c r="DO25" i="12"/>
  <c r="BU5" i="12"/>
  <c r="BO2" i="12"/>
  <c r="AI24" i="12"/>
  <c r="AN16" i="12"/>
  <c r="BQ8" i="12"/>
  <c r="DJ26" i="12"/>
  <c r="AK12" i="12"/>
  <c r="DS4" i="12"/>
  <c r="AC6" i="12"/>
  <c r="EE29" i="12"/>
  <c r="DS9" i="12"/>
  <c r="DV12" i="12"/>
  <c r="CI19" i="12"/>
  <c r="BI8" i="12"/>
  <c r="CN28" i="12"/>
  <c r="DW7" i="12"/>
  <c r="S21" i="12"/>
  <c r="CO25" i="12"/>
  <c r="DE17" i="12"/>
  <c r="CQ13" i="12"/>
  <c r="CY20" i="12"/>
  <c r="AA16" i="12"/>
  <c r="CN2" i="12"/>
  <c r="CT29" i="12"/>
  <c r="DN14" i="12"/>
  <c r="CZ2" i="12"/>
  <c r="W24" i="12"/>
  <c r="DL3" i="12"/>
  <c r="CU18" i="12"/>
  <c r="CZ27" i="12"/>
  <c r="CY9" i="12"/>
  <c r="ED28" i="12"/>
  <c r="EB22" i="12"/>
  <c r="DP16" i="12"/>
  <c r="CW35" i="12"/>
  <c r="DP33" i="12"/>
  <c r="DS15" i="12"/>
  <c r="ED31" i="12"/>
  <c r="DL2" i="12"/>
  <c r="DT6" i="12"/>
  <c r="EA12" i="12"/>
  <c r="DK4" i="12"/>
  <c r="DP19" i="12"/>
  <c r="AB3" i="12"/>
  <c r="DI11" i="12"/>
  <c r="W15" i="12"/>
  <c r="AM10" i="12"/>
  <c r="DT26" i="12"/>
  <c r="AK26" i="12"/>
  <c r="EC9" i="12"/>
  <c r="CS17" i="12"/>
  <c r="DC21" i="12"/>
  <c r="BR4" i="12"/>
  <c r="DT9" i="12"/>
  <c r="CN26" i="12"/>
  <c r="DK24" i="12"/>
  <c r="CE14" i="12"/>
  <c r="DS12" i="12"/>
  <c r="DS18" i="12"/>
  <c r="CQ21" i="12"/>
  <c r="BK5" i="12"/>
  <c r="CT31" i="12"/>
  <c r="ED18" i="12"/>
  <c r="DE24" i="12"/>
  <c r="DX2" i="12"/>
  <c r="EC24" i="12"/>
  <c r="AT23" i="12"/>
  <c r="CZ14" i="12"/>
  <c r="DU13" i="12"/>
  <c r="CT34" i="12"/>
  <c r="AO23" i="12"/>
  <c r="CR34" i="12"/>
  <c r="BZ9" i="12"/>
  <c r="CE6" i="12"/>
  <c r="Z19" i="12"/>
  <c r="X5" i="12"/>
  <c r="U29" i="12"/>
  <c r="AA19" i="12"/>
  <c r="AJ17" i="12"/>
  <c r="DF11" i="12"/>
  <c r="DR21" i="12"/>
  <c r="DE7" i="12"/>
  <c r="CA9" i="12"/>
  <c r="BP3" i="12"/>
  <c r="CJ25" i="12"/>
  <c r="AB27" i="12"/>
  <c r="DF21" i="12"/>
  <c r="CY19" i="12"/>
  <c r="DL12" i="12"/>
  <c r="EE6" i="12"/>
  <c r="DN9" i="12"/>
  <c r="ED6" i="12"/>
  <c r="CC3" i="12"/>
  <c r="CT30" i="12"/>
  <c r="CY25" i="12"/>
  <c r="AM23" i="12"/>
  <c r="DD17" i="12"/>
  <c r="DY28" i="12"/>
  <c r="CJ9" i="12"/>
  <c r="AB15" i="12"/>
  <c r="DT29" i="12"/>
  <c r="EB13" i="12"/>
  <c r="V22" i="12"/>
  <c r="BW5" i="12"/>
  <c r="Y29" i="12"/>
  <c r="CL19" i="12"/>
  <c r="DB7" i="12"/>
  <c r="AK14" i="12"/>
  <c r="DR34" i="12"/>
  <c r="AL2" i="12"/>
  <c r="CS44" i="12"/>
  <c r="DP10" i="12"/>
  <c r="S8" i="12"/>
  <c r="AC21" i="12"/>
  <c r="EF25" i="12"/>
  <c r="AA27" i="12"/>
  <c r="BZ4" i="12"/>
  <c r="EG13" i="12"/>
  <c r="U11" i="12"/>
  <c r="CR18" i="12"/>
  <c r="CI14" i="12"/>
  <c r="DY14" i="12"/>
  <c r="AG14" i="12"/>
  <c r="DL14" i="12"/>
  <c r="P2" i="12"/>
  <c r="AL10" i="12"/>
  <c r="AJ28" i="12"/>
  <c r="DL19" i="12"/>
  <c r="CS12" i="12"/>
  <c r="DS6" i="12"/>
  <c r="AD16" i="12"/>
  <c r="AV7" i="12"/>
  <c r="AR28" i="12"/>
  <c r="U15" i="12"/>
  <c r="AO10" i="12"/>
  <c r="CK8" i="12"/>
  <c r="AZ4" i="12"/>
  <c r="CS8" i="12"/>
  <c r="EF21" i="12"/>
  <c r="DV15" i="12"/>
  <c r="DU12" i="12"/>
  <c r="DK16" i="12"/>
  <c r="DG28" i="12"/>
  <c r="CZ11" i="12"/>
  <c r="CY6" i="12"/>
  <c r="EC5" i="12"/>
  <c r="DX6" i="12"/>
  <c r="CV8" i="12"/>
  <c r="CP19" i="12"/>
  <c r="DT25" i="12"/>
  <c r="AW18" i="12"/>
  <c r="V4" i="12"/>
  <c r="EG24" i="12"/>
  <c r="Q28" i="12"/>
  <c r="DB15" i="12"/>
  <c r="DH16" i="12"/>
  <c r="CW4" i="12"/>
  <c r="BS7" i="12"/>
  <c r="AQ26" i="12"/>
  <c r="DY11" i="12"/>
  <c r="DQ30" i="12"/>
  <c r="CX19" i="12"/>
  <c r="CU3" i="12"/>
  <c r="DL30" i="12"/>
  <c r="BE5" i="12"/>
  <c r="EG28" i="12"/>
  <c r="DH23" i="12"/>
  <c r="DT16" i="12"/>
  <c r="AI17" i="12"/>
  <c r="R17" i="12"/>
  <c r="DW2" i="12"/>
  <c r="DX29" i="12"/>
  <c r="AV22" i="12"/>
  <c r="EF9" i="12"/>
  <c r="DP23" i="12"/>
  <c r="CS24" i="12"/>
  <c r="CF26" i="12"/>
  <c r="BO10" i="12"/>
  <c r="CH26" i="12"/>
  <c r="AF9" i="12"/>
  <c r="DS29" i="12"/>
  <c r="AH24" i="12"/>
  <c r="AG21" i="12"/>
  <c r="DE20" i="12"/>
  <c r="AP2" i="12"/>
  <c r="AB12" i="12"/>
  <c r="DQ13" i="12"/>
  <c r="DE18" i="12"/>
  <c r="CY5" i="12"/>
  <c r="W3" i="12"/>
  <c r="U22" i="12"/>
  <c r="CQ8" i="12"/>
  <c r="S12" i="12"/>
  <c r="EB16" i="12"/>
  <c r="CD2" i="12"/>
  <c r="CD18" i="12"/>
  <c r="DC18" i="12"/>
  <c r="BO9" i="12"/>
  <c r="DE29" i="12"/>
  <c r="DU14" i="12"/>
  <c r="BM11" i="12"/>
  <c r="AF28" i="12"/>
  <c r="CV11" i="12"/>
  <c r="DZ11" i="12"/>
  <c r="CW27" i="12"/>
  <c r="ED21" i="12"/>
  <c r="BX7" i="12"/>
  <c r="R10" i="12"/>
  <c r="BR5" i="12"/>
  <c r="S22" i="12"/>
  <c r="CA7" i="12"/>
  <c r="DB11" i="12"/>
  <c r="BY8" i="12"/>
  <c r="DV8" i="12"/>
  <c r="Q7" i="12"/>
  <c r="EC25" i="12"/>
  <c r="AG12" i="12"/>
  <c r="DG29" i="12"/>
  <c r="DZ4" i="12"/>
  <c r="DA30" i="12"/>
  <c r="CB4" i="12"/>
  <c r="CO22" i="12"/>
  <c r="CB10" i="12"/>
  <c r="U3" i="12"/>
  <c r="CQ10" i="12"/>
  <c r="DD4" i="12"/>
  <c r="DA6" i="12"/>
  <c r="AA21" i="12"/>
  <c r="BY10" i="12"/>
  <c r="CS19" i="12"/>
  <c r="CR23" i="12"/>
  <c r="U24" i="12"/>
  <c r="DF7" i="12"/>
  <c r="DH26" i="12"/>
  <c r="Y6" i="12"/>
  <c r="DD25" i="12"/>
  <c r="DH24" i="12"/>
  <c r="Z9" i="12"/>
  <c r="AC27" i="12"/>
  <c r="AL12" i="12"/>
  <c r="CI9" i="12"/>
  <c r="DD14" i="12"/>
  <c r="AT12" i="12"/>
  <c r="AE20" i="12"/>
  <c r="CW20" i="12"/>
  <c r="EC22" i="12"/>
  <c r="Q4" i="12"/>
  <c r="DD7" i="12"/>
  <c r="CY2" i="12"/>
  <c r="Z13" i="12"/>
  <c r="BH10" i="12"/>
  <c r="X17" i="12"/>
  <c r="V15" i="12"/>
  <c r="CY16" i="12"/>
  <c r="CX39" i="12"/>
  <c r="AY9" i="12"/>
  <c r="EC2" i="12"/>
  <c r="W22" i="12"/>
  <c r="CF9" i="12"/>
  <c r="EB30" i="12"/>
  <c r="BD5" i="12"/>
  <c r="AP20" i="12"/>
  <c r="CS10" i="12"/>
  <c r="BW2" i="12"/>
  <c r="AY6" i="12"/>
  <c r="AA20" i="12"/>
  <c r="BV8" i="12"/>
  <c r="CV10" i="12"/>
  <c r="CS41" i="12"/>
  <c r="CS9" i="12"/>
  <c r="AL3" i="12"/>
  <c r="Z17" i="12"/>
  <c r="AT2" i="12"/>
  <c r="DL24" i="12"/>
  <c r="DB24" i="12"/>
  <c r="BT2" i="12"/>
  <c r="CV34" i="12"/>
  <c r="EG23" i="12"/>
  <c r="CD7" i="12"/>
  <c r="AL6" i="12"/>
  <c r="AJ24" i="12"/>
  <c r="AU6" i="12"/>
  <c r="CM14" i="12"/>
  <c r="BB4" i="12"/>
  <c r="AC20" i="12"/>
  <c r="DC25" i="12"/>
  <c r="AJ20" i="12"/>
  <c r="ED14" i="12"/>
  <c r="CI21" i="12"/>
  <c r="DD6" i="12"/>
  <c r="AV23" i="12"/>
  <c r="DN29" i="12"/>
  <c r="BS10" i="12"/>
  <c r="Y4" i="12"/>
  <c r="CB3" i="12"/>
  <c r="EE7" i="12"/>
  <c r="DH11" i="12"/>
  <c r="BK8" i="12"/>
  <c r="CQ24" i="12"/>
  <c r="DX31" i="12"/>
  <c r="DE13" i="12"/>
  <c r="DT7" i="12"/>
  <c r="EB26" i="12"/>
  <c r="AK13" i="12"/>
  <c r="CU35" i="12"/>
  <c r="DS30" i="12"/>
  <c r="DC22" i="12"/>
  <c r="AB14" i="12"/>
  <c r="T16" i="12"/>
  <c r="AF25" i="12"/>
  <c r="CM20" i="12"/>
  <c r="Z7" i="12"/>
  <c r="CT39" i="12"/>
  <c r="DK6" i="12"/>
  <c r="CV36" i="12"/>
  <c r="CV22" i="12"/>
  <c r="BZ8" i="12"/>
  <c r="CF6" i="12"/>
  <c r="AT28" i="12"/>
  <c r="AO3" i="12"/>
  <c r="DX25" i="12"/>
  <c r="DX18" i="12"/>
  <c r="AI6" i="12"/>
  <c r="AO13" i="12"/>
  <c r="AQ9" i="12"/>
  <c r="AU27" i="12"/>
  <c r="CJ28" i="12"/>
  <c r="CD21" i="12"/>
  <c r="DB4" i="12"/>
  <c r="AW29" i="12"/>
  <c r="AW28" i="12"/>
  <c r="AK24" i="12"/>
  <c r="DW20" i="12"/>
  <c r="Q27" i="12"/>
  <c r="CK28" i="12"/>
  <c r="DX24" i="12"/>
  <c r="DM7" i="12"/>
  <c r="DL4" i="12"/>
  <c r="BB10" i="12"/>
  <c r="AI22" i="12"/>
  <c r="DB21" i="12"/>
  <c r="DU24" i="12"/>
  <c r="CI7" i="12"/>
  <c r="Q9" i="12"/>
  <c r="CY3" i="12"/>
  <c r="AG13" i="12"/>
  <c r="AC23" i="12"/>
  <c r="BS6" i="12"/>
  <c r="CN27" i="12"/>
  <c r="EE20" i="12"/>
  <c r="BU6" i="12"/>
  <c r="BI3" i="12"/>
  <c r="AL23" i="12"/>
  <c r="AT16" i="12"/>
  <c r="EB29" i="12"/>
  <c r="V28" i="12"/>
  <c r="AC8" i="12"/>
  <c r="DM14" i="12"/>
  <c r="DV23" i="12"/>
  <c r="AV6" i="12"/>
  <c r="DW18" i="12"/>
  <c r="AI2" i="12"/>
  <c r="AM4" i="12"/>
  <c r="DP14" i="12"/>
  <c r="AX5" i="12"/>
  <c r="CT6" i="12"/>
  <c r="R12" i="12"/>
  <c r="R7" i="12"/>
  <c r="DF23" i="12"/>
  <c r="AS9" i="12"/>
  <c r="CF24" i="12"/>
  <c r="BT10" i="12"/>
  <c r="DV25" i="12"/>
  <c r="CQ18" i="12"/>
  <c r="EB21" i="12"/>
  <c r="BV11" i="12"/>
  <c r="DZ14" i="12"/>
  <c r="AP17" i="12"/>
  <c r="CP21" i="12"/>
  <c r="DR12" i="12"/>
  <c r="T14" i="12"/>
  <c r="AL18" i="12"/>
  <c r="DB12" i="12"/>
  <c r="EA2" i="12"/>
  <c r="CV19" i="12"/>
  <c r="BV5" i="12"/>
  <c r="AS6" i="12"/>
  <c r="Y19" i="12"/>
  <c r="AN26" i="12"/>
  <c r="CZ5" i="12"/>
  <c r="W12" i="12"/>
  <c r="CY18" i="12"/>
  <c r="BM9" i="12"/>
  <c r="EA10" i="12"/>
  <c r="BF2" i="12"/>
  <c r="AA17" i="12"/>
  <c r="AC10" i="12"/>
  <c r="EC17" i="12"/>
  <c r="DC13" i="12"/>
  <c r="CX5" i="12"/>
  <c r="W25" i="12"/>
  <c r="DP28" i="12"/>
  <c r="CU32" i="12"/>
  <c r="CP7" i="12"/>
  <c r="AO6" i="12"/>
  <c r="DQ6" i="12"/>
  <c r="CE19" i="12"/>
  <c r="CG19" i="12"/>
  <c r="DH25" i="12"/>
  <c r="AJ29" i="12"/>
  <c r="BQ6" i="12"/>
  <c r="EC6" i="12"/>
  <c r="DI18" i="12"/>
  <c r="CH15" i="12"/>
  <c r="CT24" i="12"/>
  <c r="ED13" i="12"/>
  <c r="DZ23" i="12"/>
  <c r="CE22" i="12"/>
  <c r="BP2" i="12"/>
  <c r="CR21" i="12"/>
  <c r="BN3" i="12"/>
  <c r="EE31" i="12"/>
  <c r="BA7" i="12"/>
  <c r="DK21" i="12"/>
  <c r="BA10" i="12"/>
  <c r="ED24" i="12"/>
  <c r="AU26" i="12"/>
  <c r="CP11" i="12"/>
  <c r="CD9" i="12"/>
  <c r="R25" i="12"/>
  <c r="EG32" i="12"/>
  <c r="DM20" i="12"/>
  <c r="BG7" i="12"/>
  <c r="CU19" i="12"/>
  <c r="Z28" i="12"/>
  <c r="CU41" i="12"/>
  <c r="EF33" i="12"/>
  <c r="DO16" i="12"/>
  <c r="CN6" i="12"/>
  <c r="EF4" i="12"/>
  <c r="DH30" i="12"/>
  <c r="DM28" i="12"/>
  <c r="BH5" i="12"/>
  <c r="BX3" i="12"/>
  <c r="Q25" i="12"/>
  <c r="DR33" i="12"/>
  <c r="AL27" i="12"/>
  <c r="CP15" i="12"/>
  <c r="CO2" i="12"/>
  <c r="CE18" i="12"/>
  <c r="AM18" i="12"/>
  <c r="DE4" i="12"/>
  <c r="DG8" i="12"/>
  <c r="CT11" i="12"/>
  <c r="DF24" i="12"/>
  <c r="DO8" i="12"/>
  <c r="R4" i="12"/>
  <c r="DT22" i="12"/>
  <c r="DD10" i="12"/>
  <c r="CM15" i="12"/>
  <c r="DL26" i="12"/>
  <c r="DK12" i="12"/>
  <c r="CR43" i="12"/>
  <c r="DP25" i="12"/>
  <c r="DZ2" i="12"/>
  <c r="U7" i="12"/>
  <c r="CZ28" i="12"/>
  <c r="DU34" i="12"/>
  <c r="CX27" i="12"/>
  <c r="AK21" i="12"/>
  <c r="AI18" i="12"/>
  <c r="CR24" i="12"/>
  <c r="DZ5" i="12"/>
  <c r="CF23" i="12"/>
  <c r="AM13" i="12"/>
  <c r="CS14" i="12"/>
  <c r="CR36" i="12"/>
  <c r="CN13" i="12"/>
  <c r="DW22" i="12"/>
  <c r="S3" i="12"/>
  <c r="DX15" i="12"/>
  <c r="CO10" i="12"/>
  <c r="AB16" i="12"/>
  <c r="DG14" i="12"/>
  <c r="CA6" i="12"/>
  <c r="AC19" i="12"/>
  <c r="DR10" i="12"/>
  <c r="AO14" i="12"/>
  <c r="AN7" i="12"/>
  <c r="CT35" i="12"/>
  <c r="CP10" i="12"/>
  <c r="CT7" i="12"/>
  <c r="AF14" i="12"/>
  <c r="AI16" i="12"/>
  <c r="EG10" i="12"/>
  <c r="DG12" i="12"/>
  <c r="CU20" i="12"/>
  <c r="DN15" i="12"/>
  <c r="CM6" i="12"/>
  <c r="DS26" i="12"/>
  <c r="DV6" i="12"/>
  <c r="CF10" i="12"/>
  <c r="AL26" i="12"/>
  <c r="AD25" i="12"/>
  <c r="CX33" i="12"/>
  <c r="AF7" i="12"/>
  <c r="DE22" i="12"/>
  <c r="CW2" i="12"/>
  <c r="DI3" i="12"/>
  <c r="DB28" i="12"/>
  <c r="BK11" i="12"/>
  <c r="CS23" i="12"/>
  <c r="EA27" i="12"/>
  <c r="CA5" i="12"/>
  <c r="CV37" i="12"/>
  <c r="R13" i="12"/>
  <c r="X2" i="12"/>
  <c r="AQ23" i="12"/>
  <c r="DM4" i="12"/>
  <c r="DX26" i="12"/>
  <c r="EA29" i="12"/>
  <c r="CU31" i="12"/>
  <c r="AN25" i="12"/>
  <c r="BR7" i="12"/>
  <c r="BI6" i="12"/>
  <c r="BD11" i="12"/>
  <c r="T4" i="12"/>
  <c r="CY38" i="12"/>
  <c r="CX40" i="12"/>
  <c r="BV9" i="12"/>
  <c r="BV2" i="12"/>
  <c r="CY44" i="12"/>
  <c r="AN8" i="12"/>
  <c r="DU4" i="12"/>
  <c r="DW25" i="12"/>
  <c r="CD6" i="12"/>
  <c r="EG30" i="12"/>
  <c r="DA3" i="12"/>
  <c r="AZ9" i="12"/>
  <c r="CU27" i="12"/>
  <c r="EA33" i="12"/>
  <c r="X24" i="12"/>
  <c r="DV7" i="12"/>
  <c r="BI10" i="12"/>
  <c r="CZ21" i="12"/>
  <c r="AU4" i="12"/>
  <c r="DJ30" i="12"/>
  <c r="EF29" i="12"/>
  <c r="V2" i="12"/>
  <c r="DZ16" i="12"/>
  <c r="CL17" i="12"/>
  <c r="DO17" i="12"/>
  <c r="W26" i="12"/>
  <c r="AB26" i="12"/>
  <c r="DL31" i="12"/>
  <c r="CJ20" i="12"/>
  <c r="W14" i="12"/>
  <c r="T18" i="12"/>
  <c r="CO18" i="12"/>
  <c r="CL21" i="12"/>
  <c r="CY7" i="12"/>
  <c r="AJ22" i="12"/>
  <c r="DX34" i="12"/>
  <c r="O2" i="12"/>
  <c r="BH8" i="12"/>
  <c r="DV34" i="12"/>
  <c r="X7" i="12"/>
  <c r="CK6" i="12"/>
  <c r="Q6" i="12"/>
  <c r="CF19" i="12"/>
  <c r="BL9" i="12"/>
  <c r="AS14" i="12"/>
  <c r="DK3" i="12"/>
  <c r="BH2" i="12"/>
  <c r="AE9" i="12"/>
  <c r="DF18" i="12"/>
  <c r="EA22" i="12"/>
  <c r="DO20" i="12"/>
  <c r="CZ26" i="12"/>
  <c r="CU17" i="12"/>
  <c r="DY30" i="12"/>
  <c r="CG16" i="12"/>
  <c r="BT5" i="12"/>
  <c r="EB4" i="12"/>
  <c r="AK8" i="12"/>
  <c r="CK4" i="12"/>
  <c r="AF23" i="12"/>
  <c r="AQ4" i="12"/>
  <c r="DV31" i="12"/>
  <c r="AD21" i="12"/>
  <c r="CV2" i="12"/>
  <c r="CH23" i="12"/>
  <c r="CO6" i="12"/>
  <c r="AR2" i="12"/>
  <c r="AH3" i="12"/>
  <c r="DP17" i="12"/>
  <c r="CT2" i="12"/>
  <c r="AZ7" i="12"/>
  <c r="CY34" i="12"/>
  <c r="AU23" i="12"/>
  <c r="AN15" i="12"/>
  <c r="DB16" i="12"/>
  <c r="BC8" i="12"/>
  <c r="U9" i="12"/>
  <c r="T12" i="12"/>
  <c r="EE17" i="12"/>
  <c r="CA3" i="12"/>
  <c r="AK2" i="12"/>
  <c r="CX29" i="12"/>
  <c r="CV15" i="12"/>
  <c r="EE15" i="12"/>
  <c r="DJ8" i="12"/>
  <c r="DZ26" i="12"/>
  <c r="AD3" i="12"/>
  <c r="EG33" i="12"/>
  <c r="AO24" i="12"/>
  <c r="CL20" i="12"/>
  <c r="DZ19" i="12"/>
  <c r="CY41" i="12"/>
  <c r="Y5" i="12"/>
  <c r="EE34" i="12"/>
  <c r="CV41" i="12"/>
  <c r="BS5" i="12"/>
  <c r="CZ3" i="12"/>
  <c r="X13" i="12"/>
  <c r="CK25" i="12"/>
  <c r="CF4" i="12"/>
  <c r="Q18" i="12"/>
  <c r="AB17" i="12"/>
  <c r="AB4" i="12"/>
  <c r="DT19" i="12"/>
  <c r="AC4" i="12"/>
  <c r="DQ17" i="12"/>
  <c r="CJ26" i="12"/>
  <c r="BJ11" i="12"/>
  <c r="Y21" i="12"/>
  <c r="DL25" i="12"/>
  <c r="X28" i="12"/>
  <c r="DW26" i="12"/>
  <c r="CS43" i="12"/>
  <c r="BX6" i="12"/>
  <c r="AM6" i="12"/>
  <c r="EB33" i="12"/>
  <c r="EB6" i="12"/>
  <c r="AQ22" i="12"/>
  <c r="AV13" i="12"/>
  <c r="DR14" i="12"/>
  <c r="CZ29" i="12"/>
  <c r="CZ20" i="12"/>
  <c r="AN17" i="12"/>
  <c r="AM17" i="12"/>
  <c r="Y16" i="12"/>
  <c r="CU36" i="12"/>
  <c r="AG6" i="12"/>
  <c r="AO16" i="12"/>
  <c r="DA4" i="12"/>
  <c r="CS3" i="12"/>
  <c r="AJ14" i="12"/>
  <c r="DX5" i="12"/>
  <c r="EB19" i="12"/>
  <c r="DV16" i="12"/>
  <c r="S17" i="12"/>
  <c r="V11" i="12"/>
  <c r="AW22" i="12"/>
  <c r="DP8" i="12"/>
  <c r="AW15" i="12"/>
  <c r="CS6" i="12"/>
  <c r="CG25" i="12"/>
  <c r="BW3" i="12"/>
  <c r="W13" i="12"/>
  <c r="DF30" i="12"/>
  <c r="DI20" i="12"/>
  <c r="AD15" i="12"/>
  <c r="X10" i="12"/>
  <c r="AN9" i="12"/>
  <c r="AR13" i="12"/>
  <c r="CT36" i="12"/>
  <c r="CL4" i="12"/>
  <c r="DQ28" i="12"/>
  <c r="DL6" i="12"/>
  <c r="CC2" i="12"/>
  <c r="DQ5" i="12"/>
  <c r="BR9" i="12"/>
  <c r="X4" i="12"/>
  <c r="AH21" i="12"/>
  <c r="T24" i="12"/>
  <c r="CO28" i="12"/>
  <c r="Z20" i="12"/>
  <c r="CX11" i="12"/>
  <c r="AR3" i="12"/>
  <c r="EE5" i="12"/>
  <c r="EE23" i="12"/>
  <c r="EG17" i="12"/>
  <c r="CG20" i="12"/>
  <c r="AK27" i="12"/>
  <c r="EA21" i="12"/>
  <c r="AE2" i="12"/>
  <c r="DL23" i="12"/>
  <c r="AT17" i="12"/>
  <c r="CG14" i="12"/>
  <c r="CB5" i="12"/>
  <c r="AP12" i="12"/>
  <c r="CE4" i="12"/>
  <c r="CK27" i="12"/>
  <c r="Z14" i="12"/>
  <c r="CV25" i="12"/>
  <c r="V7" i="12"/>
  <c r="EG26" i="12"/>
  <c r="EG15" i="12"/>
  <c r="DI30" i="12"/>
  <c r="AF27" i="12"/>
  <c r="CP22" i="12"/>
  <c r="DR24" i="12"/>
  <c r="BQ4" i="12"/>
  <c r="ED12" i="12"/>
  <c r="CW43" i="12"/>
  <c r="CG17" i="12"/>
  <c r="CZ24" i="12"/>
  <c r="DJ2" i="12"/>
  <c r="AJ18" i="12"/>
  <c r="CK18" i="12"/>
  <c r="DY22" i="12"/>
  <c r="CD15" i="12"/>
  <c r="DZ8" i="12"/>
  <c r="DG15" i="12"/>
  <c r="AM22" i="12"/>
  <c r="DW28" i="12"/>
  <c r="AH22" i="12"/>
  <c r="BE10" i="12"/>
  <c r="DR19" i="12"/>
  <c r="V5" i="12"/>
  <c r="CY33" i="12"/>
  <c r="DO12" i="12"/>
  <c r="CJ10" i="12"/>
  <c r="AW24" i="12"/>
  <c r="Z11" i="12"/>
  <c r="AK7" i="12"/>
  <c r="BG3" i="12"/>
  <c r="DJ29" i="12"/>
  <c r="EG20" i="12"/>
  <c r="DV11" i="12"/>
  <c r="AQ8" i="12"/>
  <c r="V18" i="12"/>
  <c r="CO11" i="12"/>
  <c r="CW16" i="12"/>
  <c r="DH27" i="12"/>
  <c r="BE7" i="12"/>
  <c r="CK11" i="12"/>
  <c r="AQ19" i="12"/>
  <c r="CV20" i="12"/>
  <c r="AE11" i="12"/>
  <c r="EE10" i="12"/>
  <c r="DX8" i="12"/>
  <c r="BG5" i="12"/>
  <c r="DK17" i="12"/>
  <c r="EG2" i="12"/>
  <c r="CO14" i="12"/>
  <c r="DW8" i="12"/>
  <c r="CQ12" i="12"/>
  <c r="ED32" i="12"/>
  <c r="AL5" i="12"/>
  <c r="X20" i="12"/>
  <c r="CD14" i="12"/>
  <c r="CY27" i="12"/>
  <c r="DN3" i="12"/>
  <c r="CY24" i="12"/>
  <c r="DJ27" i="12"/>
  <c r="DX16" i="12"/>
  <c r="CJ17" i="12"/>
  <c r="AG5" i="12"/>
  <c r="CD11" i="12"/>
  <c r="DC14" i="12"/>
  <c r="DK28" i="12"/>
  <c r="DP18" i="12"/>
  <c r="DJ33" i="12"/>
  <c r="DC17" i="12"/>
  <c r="CU8" i="12"/>
  <c r="DH12" i="12"/>
  <c r="CE12" i="12"/>
  <c r="CS39" i="12"/>
  <c r="EF30" i="12"/>
  <c r="CS33" i="12"/>
  <c r="DH7" i="12"/>
  <c r="CX31" i="12"/>
  <c r="AG26" i="12"/>
  <c r="CU4" i="12"/>
  <c r="AP19" i="12"/>
  <c r="DA8" i="12"/>
  <c r="Y20" i="12"/>
  <c r="DO13" i="12"/>
  <c r="AE21" i="12"/>
  <c r="EA8" i="12"/>
  <c r="AE5" i="12"/>
  <c r="DR13" i="12"/>
  <c r="DE30" i="12"/>
  <c r="DH18" i="12"/>
  <c r="CJ23" i="12"/>
  <c r="EC7" i="12"/>
  <c r="AC25" i="12"/>
  <c r="DA24" i="12"/>
  <c r="CV30" i="12"/>
  <c r="AO17" i="12"/>
  <c r="DZ6" i="12"/>
  <c r="AH6" i="12"/>
  <c r="AP24" i="12"/>
  <c r="DI24" i="12"/>
  <c r="BC10" i="12"/>
  <c r="CH14" i="12"/>
  <c r="DJ14" i="12"/>
  <c r="R6" i="12"/>
  <c r="DY23" i="12"/>
  <c r="AE8" i="12"/>
  <c r="BX8" i="12"/>
  <c r="AU16" i="12"/>
  <c r="Z12" i="12"/>
  <c r="CU16" i="12"/>
  <c r="DJ12" i="12"/>
  <c r="DI13" i="12"/>
  <c r="CE17" i="12"/>
  <c r="DG20" i="12"/>
  <c r="DO7" i="12"/>
  <c r="T27" i="12"/>
  <c r="CQ25" i="12"/>
  <c r="S24" i="12"/>
  <c r="BD8" i="12"/>
  <c r="DW17" i="12"/>
  <c r="AI5" i="12"/>
  <c r="BS8" i="12"/>
  <c r="DS14" i="12"/>
  <c r="AH5" i="12"/>
  <c r="CG6" i="12"/>
  <c r="CV32" i="12"/>
  <c r="DE16" i="12"/>
  <c r="ED11" i="12"/>
  <c r="Q13" i="12"/>
  <c r="AI29" i="12"/>
  <c r="DJ23" i="12"/>
  <c r="AG24" i="12"/>
  <c r="S27" i="12"/>
  <c r="CX37" i="12"/>
  <c r="AS22" i="12"/>
  <c r="AV5" i="12"/>
  <c r="AC16" i="12"/>
  <c r="CU28" i="12"/>
  <c r="BG9" i="12"/>
  <c r="CU24" i="12"/>
  <c r="DV28" i="12"/>
  <c r="DQ23" i="12"/>
  <c r="AI9" i="12"/>
  <c r="DS5" i="12"/>
  <c r="DL17" i="12"/>
  <c r="S6" i="12"/>
  <c r="EF27" i="12"/>
  <c r="CS15" i="12"/>
  <c r="CK26" i="12"/>
  <c r="CF25" i="12"/>
  <c r="Y8" i="12"/>
  <c r="Q24" i="12"/>
  <c r="BE11" i="12"/>
  <c r="U26" i="12"/>
  <c r="DK31" i="12"/>
  <c r="U12" i="12"/>
  <c r="DP27" i="12"/>
  <c r="CM17" i="12"/>
  <c r="DF16" i="12"/>
  <c r="U27" i="12"/>
  <c r="AH8" i="12"/>
  <c r="DN32" i="12"/>
  <c r="CW11" i="12"/>
  <c r="DJ17" i="12"/>
  <c r="CE21" i="12"/>
  <c r="BO5" i="12"/>
  <c r="CG26" i="12"/>
  <c r="CT44" i="12"/>
  <c r="CI22" i="12"/>
  <c r="T5" i="12"/>
  <c r="AV15" i="12"/>
  <c r="DT12" i="12"/>
  <c r="DD21" i="12"/>
  <c r="DY10" i="12"/>
  <c r="CW18" i="12"/>
  <c r="CY21" i="12"/>
  <c r="CP9" i="12"/>
  <c r="S25" i="12"/>
  <c r="AS12" i="12"/>
  <c r="CI12" i="12"/>
  <c r="EB31" i="12"/>
  <c r="DS22" i="12"/>
  <c r="Q2" i="12"/>
  <c r="AT19" i="12"/>
  <c r="AS25" i="12"/>
  <c r="Z25" i="12"/>
  <c r="CF28" i="12"/>
  <c r="AG23" i="12"/>
  <c r="CC4" i="12"/>
  <c r="CN18" i="12"/>
  <c r="DP21" i="12"/>
  <c r="CD12" i="12"/>
  <c r="DH5" i="12"/>
  <c r="DW3" i="12"/>
  <c r="BW11" i="12"/>
  <c r="AK20" i="12"/>
  <c r="CL7" i="12"/>
  <c r="AI20" i="12"/>
  <c r="EA30" i="12"/>
  <c r="AV18" i="12"/>
  <c r="AA7" i="12"/>
  <c r="BZ2" i="12"/>
  <c r="DD13" i="12"/>
  <c r="DR32" i="12"/>
  <c r="DO4" i="12"/>
  <c r="AB19" i="12"/>
  <c r="DV13" i="12"/>
  <c r="AT10" i="12"/>
  <c r="CL16" i="12"/>
  <c r="BN2" i="12"/>
  <c r="Q10" i="12"/>
  <c r="AT21" i="12"/>
  <c r="CS29" i="12"/>
  <c r="DE28" i="12"/>
  <c r="AF20" i="12"/>
  <c r="DA11" i="12"/>
  <c r="AN29" i="12"/>
  <c r="AW27" i="12"/>
  <c r="CU21" i="12"/>
  <c r="DP30" i="12"/>
  <c r="DN18" i="12"/>
  <c r="BV3" i="12"/>
  <c r="AE12" i="12"/>
  <c r="BA9" i="12"/>
  <c r="AX11" i="12"/>
  <c r="BC11" i="12"/>
  <c r="DD30" i="12"/>
  <c r="BP6" i="12"/>
  <c r="AA10" i="12"/>
  <c r="BD7" i="12"/>
  <c r="AL24" i="12"/>
  <c r="CX22" i="12"/>
  <c r="DL13" i="12"/>
  <c r="CJ4" i="12"/>
  <c r="DQ24" i="12"/>
  <c r="EG31" i="12"/>
  <c r="DJ10" i="12"/>
  <c r="AV11" i="12"/>
  <c r="BX9" i="12"/>
  <c r="CY13" i="12"/>
  <c r="CH21" i="12"/>
  <c r="DW12" i="12"/>
  <c r="Y15" i="12"/>
  <c r="CT12" i="12"/>
  <c r="AE29" i="12"/>
  <c r="DX4" i="12"/>
  <c r="EG22" i="12"/>
  <c r="CT19" i="12"/>
  <c r="DN25" i="12"/>
  <c r="CR8" i="12"/>
  <c r="DP11" i="12"/>
  <c r="DQ31" i="12"/>
  <c r="AP9" i="12"/>
  <c r="EG16" i="12"/>
  <c r="DI4" i="12"/>
  <c r="CV4" i="12"/>
  <c r="DC24" i="12"/>
  <c r="AM9" i="12"/>
  <c r="S2" i="12"/>
  <c r="CD19" i="12"/>
  <c r="CN16" i="12"/>
  <c r="AP16" i="12"/>
  <c r="DU25" i="12"/>
  <c r="DN21" i="12"/>
  <c r="CE2" i="12"/>
  <c r="DU20" i="12"/>
  <c r="S20" i="12"/>
  <c r="CP6" i="12"/>
  <c r="R5" i="12"/>
  <c r="CK12" i="12"/>
  <c r="CD28" i="12"/>
  <c r="CW44" i="12"/>
  <c r="DM15" i="12"/>
  <c r="AI13" i="12"/>
  <c r="CI3" i="12"/>
  <c r="AE14" i="12"/>
  <c r="S14" i="12"/>
  <c r="CX9" i="12"/>
  <c r="R16" i="12"/>
  <c r="AI15" i="12"/>
  <c r="CT26" i="12"/>
  <c r="DO24" i="12"/>
  <c r="DF14" i="12"/>
  <c r="AT24" i="12"/>
  <c r="CH8" i="12"/>
  <c r="DT31" i="12"/>
  <c r="AC15" i="12"/>
  <c r="AE17" i="12"/>
  <c r="DS31" i="12"/>
  <c r="BJ4" i="12"/>
  <c r="AN10" i="12"/>
  <c r="AS18" i="12"/>
  <c r="AG3" i="12"/>
  <c r="DO32" i="12"/>
  <c r="AO15" i="12"/>
  <c r="DO33" i="12"/>
  <c r="W19" i="12"/>
  <c r="CX35" i="12"/>
  <c r="BU4" i="12"/>
  <c r="CU39" i="12"/>
  <c r="DH8" i="12"/>
  <c r="CM10" i="12"/>
  <c r="DU22" i="12"/>
  <c r="BE6" i="12"/>
  <c r="ED7" i="12"/>
  <c r="DU30" i="12"/>
  <c r="AB11" i="12"/>
  <c r="AT20" i="12"/>
  <c r="DV10" i="12"/>
  <c r="AH9" i="12"/>
  <c r="DG17" i="12"/>
  <c r="CL22" i="12"/>
  <c r="DW24" i="12"/>
  <c r="DY16" i="12"/>
  <c r="DK14" i="12"/>
  <c r="CI25" i="12"/>
  <c r="CU5" i="12"/>
  <c r="BB2" i="12"/>
  <c r="CG15" i="12"/>
  <c r="EF15" i="12"/>
  <c r="T6" i="12"/>
  <c r="DE26" i="12"/>
  <c r="AK29" i="12"/>
  <c r="DO30" i="12"/>
  <c r="AW9" i="12"/>
  <c r="AT3" i="12"/>
  <c r="BE9" i="12"/>
  <c r="CO23" i="12"/>
  <c r="CX43" i="12"/>
  <c r="BY11" i="12"/>
  <c r="AL4" i="12"/>
  <c r="BR8" i="12"/>
  <c r="CZ4" i="12"/>
  <c r="EF24" i="12"/>
  <c r="Z26" i="12"/>
  <c r="X25" i="12"/>
  <c r="BA4" i="12"/>
  <c r="R21" i="12"/>
  <c r="AL25" i="12"/>
  <c r="DD20" i="12"/>
  <c r="AS7" i="12"/>
  <c r="CG5" i="12"/>
  <c r="AG20" i="12"/>
  <c r="AZ10" i="12"/>
  <c r="CX17" i="12"/>
  <c r="DW32" i="12"/>
  <c r="EF13" i="12"/>
  <c r="AX9" i="12"/>
  <c r="DF2" i="12"/>
  <c r="DB3" i="12"/>
  <c r="AU25" i="12"/>
  <c r="CV18" i="12"/>
  <c r="AW3" i="12"/>
  <c r="DY19" i="12"/>
  <c r="AR22" i="12"/>
  <c r="EC21" i="12"/>
  <c r="DS21" i="12"/>
  <c r="CD4" i="12"/>
  <c r="AG11" i="12"/>
  <c r="CN20" i="12"/>
  <c r="BO3" i="12"/>
  <c r="AD7" i="12"/>
  <c r="DK5" i="12"/>
  <c r="CN14" i="12"/>
  <c r="DI25" i="12"/>
  <c r="CU23" i="12"/>
  <c r="AV27" i="12"/>
  <c r="BM2" i="12"/>
  <c r="EA23" i="12"/>
  <c r="EB27" i="12"/>
  <c r="DT27" i="12"/>
  <c r="BO6" i="12"/>
  <c r="CQ17" i="12"/>
  <c r="T25" i="12"/>
  <c r="CZ6" i="12"/>
  <c r="DY15" i="12"/>
  <c r="DW34" i="12"/>
  <c r="BG6" i="12"/>
  <c r="T22" i="12"/>
  <c r="BN6" i="12"/>
  <c r="AK6" i="12"/>
  <c r="S15" i="12"/>
  <c r="EA13" i="12"/>
  <c r="EF18" i="12"/>
  <c r="DR4" i="12"/>
  <c r="S7" i="12"/>
  <c r="CN24" i="12"/>
  <c r="AN3" i="12"/>
  <c r="BP11" i="12"/>
  <c r="AP23" i="12"/>
  <c r="AT9" i="12"/>
  <c r="DM33" i="12"/>
  <c r="R11" i="12"/>
  <c r="CN7" i="12"/>
  <c r="DP26" i="12"/>
  <c r="AR11" i="12"/>
  <c r="CR9" i="12"/>
  <c r="DK2" i="12"/>
  <c r="CE28" i="12"/>
  <c r="CL15" i="12"/>
  <c r="CE16" i="12"/>
  <c r="DR17" i="12"/>
  <c r="CO4" i="12"/>
  <c r="DI5" i="12"/>
  <c r="CS13" i="12"/>
  <c r="DG19" i="12"/>
  <c r="CT32" i="12"/>
  <c r="EB18" i="12"/>
  <c r="BF3" i="12"/>
  <c r="DJ19" i="12"/>
  <c r="AP22" i="12"/>
  <c r="BE4" i="12"/>
  <c r="CL11" i="12"/>
  <c r="AK18" i="12"/>
  <c r="DZ3" i="12"/>
  <c r="AK15" i="12"/>
  <c r="AS21" i="12"/>
  <c r="EC33" i="12"/>
  <c r="AK5" i="12"/>
  <c r="BW7" i="12"/>
  <c r="EC26" i="12"/>
  <c r="AS2" i="12"/>
  <c r="DC2" i="12"/>
  <c r="W16" i="12"/>
  <c r="DP34" i="12"/>
  <c r="AS17" i="12"/>
  <c r="CX6" i="12"/>
  <c r="CW38" i="12"/>
  <c r="DQ15" i="12"/>
  <c r="DC8" i="12"/>
  <c r="DV4" i="12"/>
  <c r="DI10" i="12"/>
  <c r="CU33" i="12"/>
  <c r="T9" i="12"/>
  <c r="AE13" i="12"/>
  <c r="DT5" i="12"/>
  <c r="CG3" i="12"/>
  <c r="BN9" i="12"/>
  <c r="Y17" i="12"/>
  <c r="CR25" i="12"/>
  <c r="AO8" i="12"/>
  <c r="V16" i="12"/>
  <c r="CI18" i="12"/>
  <c r="Z18" i="12"/>
  <c r="DF9" i="12"/>
  <c r="ED3" i="12"/>
  <c r="DU28" i="12"/>
  <c r="CR11" i="12"/>
  <c r="AE3" i="12"/>
  <c r="DJ11" i="12"/>
  <c r="AR26" i="12"/>
  <c r="CX12" i="12"/>
  <c r="EB15" i="12"/>
  <c r="AB22" i="12"/>
  <c r="CW5" i="12"/>
  <c r="DT14" i="12"/>
  <c r="BQ11" i="12"/>
  <c r="DV27" i="12"/>
  <c r="AD10" i="12"/>
  <c r="R24" i="12"/>
  <c r="CC7" i="12"/>
  <c r="AV3" i="12"/>
  <c r="AL14" i="12"/>
  <c r="CU30" i="12"/>
  <c r="DE14" i="12"/>
  <c r="DJ20" i="12"/>
  <c r="W11" i="12"/>
  <c r="CY11" i="12"/>
  <c r="DN24" i="12"/>
  <c r="CR41" i="12"/>
  <c r="DV26" i="12"/>
  <c r="DI9" i="12"/>
  <c r="DI8" i="12"/>
  <c r="AK17" i="12"/>
  <c r="DV5" i="12"/>
  <c r="CQ6" i="12"/>
  <c r="BY2" i="12"/>
  <c r="BM3" i="12"/>
  <c r="DB26" i="12"/>
  <c r="CH11" i="12"/>
  <c r="V3" i="12"/>
  <c r="DR26" i="12"/>
  <c r="EA32" i="12"/>
  <c r="CX13" i="12"/>
  <c r="CW37" i="12"/>
  <c r="DD2" i="12"/>
  <c r="CB7" i="12"/>
  <c r="EE28" i="12"/>
  <c r="DL10" i="12"/>
  <c r="CD23" i="12"/>
  <c r="DF6" i="12"/>
  <c r="AW21" i="12"/>
  <c r="CK24" i="12"/>
  <c r="AW10" i="12"/>
  <c r="AA6" i="12"/>
  <c r="V21" i="12"/>
  <c r="BA6" i="12"/>
  <c r="DN6" i="12"/>
  <c r="CV9" i="12"/>
  <c r="CT17" i="12"/>
  <c r="S26" i="12"/>
  <c r="DP6" i="12"/>
  <c r="AH13" i="12"/>
  <c r="AZ2" i="12"/>
  <c r="AJ21" i="12"/>
  <c r="CG28" i="12"/>
  <c r="DR18" i="12"/>
  <c r="AF3" i="12"/>
  <c r="DG2" i="12"/>
  <c r="DY24" i="12"/>
  <c r="AF8" i="12"/>
  <c r="CA8" i="12"/>
  <c r="DL9" i="12"/>
  <c r="AP8" i="12"/>
  <c r="CK20" i="12"/>
  <c r="AK10" i="12"/>
  <c r="BN7" i="12"/>
  <c r="CC11" i="12"/>
  <c r="DX9" i="12"/>
  <c r="DJ4" i="12"/>
  <c r="BJ9" i="12"/>
  <c r="CV17" i="12"/>
  <c r="AR7" i="12"/>
  <c r="AR8" i="12"/>
  <c r="DZ27" i="12"/>
  <c r="DF19" i="12"/>
  <c r="DI12" i="12"/>
  <c r="AG8" i="12"/>
  <c r="CP8" i="12"/>
  <c r="EA26" i="12"/>
  <c r="CZ19" i="12"/>
  <c r="AF18" i="12"/>
  <c r="AQ14" i="12"/>
  <c r="DV17" i="12"/>
  <c r="AC24" i="12"/>
  <c r="CF11" i="12"/>
  <c r="CK10" i="12"/>
  <c r="DI23" i="12"/>
  <c r="BU3" i="12"/>
  <c r="CN22" i="12"/>
  <c r="CQ27" i="12"/>
  <c r="U18" i="12"/>
  <c r="BF4" i="12"/>
  <c r="CW25" i="12"/>
  <c r="AK23" i="12"/>
  <c r="EF10" i="12"/>
  <c r="W8" i="12"/>
  <c r="AM14" i="12"/>
  <c r="AU7" i="12"/>
  <c r="AR19" i="12"/>
  <c r="AQ25" i="12"/>
  <c r="DZ28" i="12"/>
  <c r="AT29" i="12"/>
  <c r="Z21" i="12"/>
  <c r="CE23" i="12"/>
  <c r="CO24" i="12"/>
  <c r="DH20" i="12"/>
  <c r="CT40" i="12"/>
  <c r="DF13" i="12"/>
  <c r="DW14" i="12"/>
  <c r="CO19" i="12"/>
  <c r="EC30" i="12"/>
  <c r="AR9" i="12"/>
  <c r="CL2" i="12"/>
  <c r="DM12" i="12"/>
  <c r="EA16" i="12"/>
  <c r="AD6" i="12"/>
  <c r="BL8" i="12"/>
  <c r="CM22" i="12"/>
  <c r="AV19" i="12"/>
  <c r="BN4" i="12"/>
  <c r="ED33" i="12"/>
  <c r="AB13" i="12"/>
  <c r="CM7" i="12"/>
  <c r="CR26" i="12"/>
  <c r="EA20" i="12"/>
  <c r="AE6" i="12"/>
  <c r="CN8" i="12"/>
  <c r="CS30" i="12"/>
  <c r="DM30" i="12"/>
  <c r="DB8" i="12"/>
  <c r="AU8" i="12"/>
  <c r="DK13" i="12"/>
  <c r="AP18" i="12"/>
  <c r="AN24" i="12"/>
  <c r="T19" i="12"/>
  <c r="CX16" i="12"/>
  <c r="AC26" i="12"/>
  <c r="BC6" i="12"/>
  <c r="CH28" i="12"/>
  <c r="Y9" i="12"/>
  <c r="EB8" i="12"/>
  <c r="BA8" i="12"/>
  <c r="AA29" i="12"/>
  <c r="DI7" i="12"/>
  <c r="DD22" i="12"/>
  <c r="W4" i="12"/>
  <c r="AY11" i="12"/>
  <c r="BI2" i="12"/>
  <c r="CK17" i="12"/>
  <c r="EE13" i="12"/>
  <c r="AA2" i="12"/>
  <c r="CR10" i="12"/>
  <c r="EC12" i="12"/>
  <c r="CT3" i="12"/>
  <c r="CM16" i="12"/>
  <c r="DZ22" i="12"/>
  <c r="AB7" i="12"/>
  <c r="AI25" i="12"/>
  <c r="CC9" i="12"/>
  <c r="DA5" i="12"/>
  <c r="DN34" i="12"/>
  <c r="Q23" i="12"/>
  <c r="DU16" i="12"/>
  <c r="CF15" i="12"/>
  <c r="BJ8" i="12"/>
  <c r="EE8" i="12"/>
  <c r="DW23" i="12"/>
  <c r="AB25" i="12"/>
  <c r="X15" i="12"/>
  <c r="CO7" i="12"/>
  <c r="CN9" i="12"/>
  <c r="DU18" i="12"/>
  <c r="AO19" i="12"/>
  <c r="T29" i="12"/>
  <c r="DL8" i="12"/>
  <c r="CY26" i="12"/>
  <c r="AS19" i="12"/>
  <c r="DC4" i="12"/>
  <c r="DX3" i="12"/>
  <c r="BZ7" i="12"/>
  <c r="AT13" i="12"/>
  <c r="DE12" i="12"/>
  <c r="DE10" i="12"/>
  <c r="BQ7" i="12"/>
  <c r="CF8" i="12"/>
  <c r="CR12" i="12"/>
  <c r="U23" i="12"/>
  <c r="BD4" i="12"/>
  <c r="DO14" i="12"/>
  <c r="DB13" i="12"/>
  <c r="AM16" i="12"/>
  <c r="AS29" i="12"/>
  <c r="CN4" i="12"/>
  <c r="BZ10" i="12"/>
  <c r="EC4" i="12"/>
  <c r="V13" i="12"/>
  <c r="S10" i="12"/>
  <c r="DO9" i="12"/>
  <c r="DR7" i="12"/>
  <c r="BH7" i="12"/>
  <c r="DL33" i="12"/>
  <c r="DG22" i="12"/>
  <c r="AM21" i="12"/>
  <c r="DA16" i="12"/>
  <c r="EF31" i="12"/>
  <c r="DP15" i="12"/>
  <c r="AB10" i="12"/>
  <c r="DS25" i="12"/>
  <c r="CF13" i="12"/>
  <c r="AN27" i="12"/>
  <c r="AA3" i="12"/>
  <c r="DR23" i="12"/>
  <c r="Y25" i="12"/>
  <c r="CV44" i="12"/>
  <c r="AC11" i="12"/>
  <c r="DF26" i="12"/>
  <c r="R20" i="12"/>
  <c r="DY8" i="12"/>
  <c r="EG25" i="12"/>
  <c r="AG2" i="12"/>
  <c r="DF12" i="12"/>
  <c r="DV30" i="12"/>
  <c r="ED2" i="12"/>
  <c r="DM31" i="12"/>
  <c r="CP14" i="12"/>
  <c r="AA13" i="12"/>
  <c r="AI28" i="12"/>
  <c r="CC10" i="12"/>
  <c r="DW31" i="12"/>
  <c r="AA4" i="12"/>
  <c r="AF6" i="12"/>
  <c r="V17" i="12"/>
  <c r="CE24" i="12"/>
  <c r="CQ7" i="12"/>
  <c r="DO29" i="12"/>
  <c r="DU29" i="12"/>
  <c r="EE2" i="12"/>
  <c r="DM10" i="12"/>
  <c r="AR21" i="12"/>
  <c r="CF16" i="12"/>
  <c r="DL21" i="12"/>
  <c r="CL12" i="12"/>
  <c r="CQ16" i="12"/>
  <c r="DV21" i="12"/>
  <c r="CS37" i="12"/>
  <c r="BQ9" i="12"/>
  <c r="DI22" i="12"/>
  <c r="DQ11" i="12"/>
  <c r="CD10" i="12"/>
  <c r="DK23" i="12"/>
  <c r="CL14" i="12"/>
  <c r="BO8" i="12"/>
  <c r="CY8" i="12"/>
  <c r="EA34" i="12"/>
  <c r="CG10" i="12"/>
  <c r="AK9" i="12"/>
  <c r="DM2" i="12"/>
  <c r="DT8" i="12"/>
  <c r="Y12" i="12"/>
  <c r="EF12" i="12"/>
  <c r="Q14" i="12"/>
  <c r="AQ29" i="12"/>
  <c r="AT7" i="12"/>
  <c r="DT28" i="12"/>
  <c r="CS31" i="12"/>
  <c r="CE27" i="12"/>
  <c r="Q12" i="12"/>
  <c r="AS5" i="12"/>
  <c r="BY5" i="12"/>
  <c r="W18" i="12"/>
  <c r="DM8" i="12"/>
  <c r="CL3" i="12"/>
  <c r="AS8" i="12"/>
  <c r="DL7" i="12"/>
  <c r="AL16" i="12"/>
  <c r="CV31" i="12"/>
  <c r="BP4" i="12"/>
  <c r="DP29" i="12"/>
  <c r="V29" i="12"/>
  <c r="AR12" i="12"/>
  <c r="CB11" i="12"/>
  <c r="CQ5" i="12"/>
  <c r="Y14" i="12"/>
  <c r="BZ11" i="12"/>
  <c r="CJ6" i="12"/>
  <c r="DH15" i="12"/>
  <c r="CS11" i="12"/>
  <c r="Y2" i="12"/>
  <c r="BU10" i="12"/>
  <c r="AL17" i="12"/>
  <c r="CZ17" i="12"/>
  <c r="AQ20" i="12"/>
  <c r="DZ20" i="12"/>
  <c r="AY3" i="12"/>
  <c r="CM2" i="12"/>
  <c r="CK22" i="12"/>
  <c r="EF28" i="12"/>
  <c r="DK22" i="12"/>
  <c r="DL16" i="12"/>
  <c r="DC12" i="12"/>
  <c r="CS5" i="12"/>
  <c r="BU7" i="12"/>
  <c r="DE8" i="12"/>
  <c r="BY6" i="12"/>
  <c r="DP32" i="12"/>
  <c r="AD22" i="12"/>
  <c r="AI23" i="12"/>
  <c r="EG7" i="12"/>
  <c r="EC3" i="12"/>
  <c r="CK13" i="12"/>
  <c r="CT4" i="12"/>
  <c r="BF10" i="12"/>
  <c r="CR31" i="12"/>
  <c r="R27" i="12"/>
  <c r="AU19" i="12"/>
  <c r="AP5" i="12"/>
  <c r="Q15" i="12"/>
  <c r="W10" i="12"/>
  <c r="CQ14" i="12"/>
  <c r="DU11" i="12"/>
  <c r="CH20" i="12"/>
  <c r="Q21" i="12"/>
  <c r="CQ3" i="12"/>
  <c r="DG3" i="12"/>
  <c r="CR2" i="12"/>
  <c r="CV38" i="12"/>
  <c r="AH26" i="12"/>
  <c r="CS22" i="12"/>
  <c r="ED19" i="12"/>
  <c r="AQ16" i="12"/>
  <c r="CU25" i="12"/>
  <c r="CY4" i="12"/>
  <c r="DB25" i="12"/>
  <c r="DS19" i="12"/>
  <c r="CW22" i="12"/>
  <c r="DL20" i="12"/>
  <c r="DE2" i="12"/>
  <c r="DA15" i="12"/>
  <c r="DA10" i="12"/>
  <c r="Y23" i="12"/>
  <c r="DF20" i="12"/>
  <c r="AK25" i="12"/>
  <c r="CU38" i="12"/>
  <c r="BJ7" i="12"/>
  <c r="DK8" i="12"/>
  <c r="AR27" i="12"/>
  <c r="AD29" i="12"/>
  <c r="EC23" i="12"/>
  <c r="AT27" i="12"/>
  <c r="CX8" i="12"/>
  <c r="AA28" i="12"/>
  <c r="DQ9" i="12"/>
  <c r="Q26" i="12"/>
  <c r="CZ7" i="12"/>
  <c r="AN22" i="12"/>
  <c r="CN10" i="12"/>
  <c r="AL19" i="12"/>
  <c r="AU9" i="12"/>
  <c r="DX28" i="12"/>
  <c r="ED8" i="12"/>
  <c r="AO20" i="12"/>
  <c r="CJ22" i="12"/>
  <c r="DS23" i="12"/>
  <c r="CE13" i="12"/>
  <c r="BC2" i="12"/>
  <c r="DW16" i="12"/>
  <c r="AS16" i="12"/>
  <c r="CB8" i="12"/>
  <c r="AD12" i="12"/>
  <c r="AW6" i="12"/>
  <c r="CS18" i="12"/>
  <c r="CV29" i="12"/>
  <c r="DF29" i="12"/>
  <c r="CR6" i="12"/>
  <c r="EA31" i="12"/>
  <c r="DP5" i="12"/>
  <c r="DU26" i="12"/>
  <c r="BY9" i="12"/>
  <c r="DI17" i="12"/>
  <c r="CT21" i="12"/>
  <c r="CP27" i="12"/>
  <c r="T11" i="12"/>
  <c r="AH19" i="12"/>
  <c r="AE23" i="12"/>
  <c r="AU17" i="12"/>
  <c r="CU29" i="12"/>
  <c r="AM29" i="12"/>
  <c r="U21" i="12"/>
  <c r="Z24" i="12"/>
  <c r="Y22" i="12"/>
  <c r="AR17" i="12"/>
  <c r="ED22" i="12"/>
  <c r="AO9" i="12"/>
  <c r="CU34" i="12"/>
  <c r="DK32" i="12"/>
  <c r="AH27" i="12"/>
  <c r="AP26" i="12"/>
  <c r="CO21" i="12"/>
  <c r="AN2" i="12"/>
  <c r="BK7" i="12"/>
  <c r="DX12" i="12"/>
  <c r="BO7" i="12"/>
  <c r="DS7" i="12"/>
  <c r="CJ5" i="12"/>
  <c r="AS20" i="12"/>
  <c r="DF10" i="12"/>
  <c r="U2" i="12"/>
  <c r="CU22" i="12"/>
  <c r="L2" i="12"/>
  <c r="DQ18" i="12"/>
  <c r="AA24" i="12"/>
  <c r="DN2" i="12"/>
  <c r="DT33" i="12"/>
  <c r="CY36" i="12"/>
  <c r="DA25" i="12"/>
  <c r="DU9" i="12"/>
  <c r="CD13" i="12"/>
  <c r="CH13" i="12"/>
  <c r="AM15" i="12"/>
  <c r="CG21" i="12"/>
  <c r="DH28" i="12"/>
  <c r="DL29" i="12"/>
  <c r="EF32" i="12"/>
  <c r="BC7" i="12"/>
  <c r="DA9" i="12"/>
  <c r="DN4" i="12"/>
  <c r="DC15" i="12"/>
  <c r="AJ27" i="12"/>
  <c r="CU44" i="12"/>
  <c r="R23" i="12"/>
  <c r="DS11" i="12"/>
  <c r="DZ32" i="12"/>
  <c r="BL11" i="12"/>
  <c r="DA21" i="12"/>
  <c r="AH14" i="12"/>
  <c r="DC19" i="12"/>
  <c r="BX4" i="12"/>
  <c r="EE22" i="12"/>
  <c r="EF14" i="12"/>
  <c r="AK19" i="12"/>
  <c r="BK10" i="12"/>
  <c r="CM24" i="12"/>
  <c r="DB2" i="12"/>
  <c r="CH3" i="12"/>
  <c r="BI9" i="12"/>
  <c r="CK15" i="12"/>
  <c r="BT11" i="12"/>
  <c r="CP20" i="12"/>
  <c r="AG27" i="12"/>
  <c r="AP11" i="12"/>
  <c r="EB12" i="12"/>
  <c r="DP22" i="12"/>
  <c r="AA5" i="12"/>
  <c r="DJ3" i="12"/>
  <c r="EG29" i="12"/>
  <c r="AH15" i="12"/>
  <c r="AJ10" i="12"/>
  <c r="CL5" i="12"/>
  <c r="CY43" i="12"/>
  <c r="AY5" i="12"/>
  <c r="CW9" i="12"/>
  <c r="DS28" i="12"/>
  <c r="DW15" i="12"/>
  <c r="AB28" i="12"/>
  <c r="AM3" i="12"/>
  <c r="AN12" i="12"/>
  <c r="EG18" i="12"/>
  <c r="AP28" i="12"/>
  <c r="CN5" i="12"/>
  <c r="DU19" i="12"/>
  <c r="CF17" i="12"/>
  <c r="EF20" i="12"/>
  <c r="CJ27" i="12"/>
  <c r="DU7" i="12"/>
  <c r="Q22" i="12"/>
  <c r="BF6" i="12"/>
  <c r="AM26" i="12"/>
  <c r="AU24" i="12"/>
  <c r="BN10" i="12"/>
  <c r="DM5" i="12"/>
  <c r="BN5" i="12"/>
  <c r="CS28" i="12"/>
  <c r="AR16" i="12"/>
  <c r="AN18" i="12"/>
  <c r="CU14" i="12"/>
  <c r="AC17" i="12"/>
  <c r="DU31" i="12"/>
  <c r="CY29" i="12"/>
  <c r="BY7" i="12"/>
  <c r="CL9" i="12"/>
  <c r="CR28" i="12"/>
  <c r="BD2" i="12"/>
  <c r="AF15" i="12"/>
  <c r="DS33" i="12"/>
  <c r="CH25" i="12"/>
  <c r="CT20" i="12"/>
  <c r="CE20" i="12"/>
  <c r="AO22" i="12"/>
  <c r="DD29" i="12"/>
  <c r="BD6" i="12"/>
  <c r="CY17" i="12"/>
  <c r="CK23" i="12"/>
  <c r="AO7" i="12"/>
  <c r="CM3" i="12"/>
  <c r="DI26" i="12"/>
  <c r="AI8" i="12"/>
  <c r="CY42" i="12"/>
  <c r="DU3" i="12"/>
  <c r="EF3" i="12"/>
  <c r="CE3" i="12"/>
  <c r="X21" i="12"/>
  <c r="DH9" i="12"/>
  <c r="DE9" i="12"/>
  <c r="DJ6" i="12"/>
  <c r="AV25" i="12"/>
  <c r="DN26" i="12"/>
  <c r="AD27" i="12"/>
  <c r="DS32" i="12"/>
  <c r="CG9" i="12"/>
  <c r="AA12" i="12"/>
  <c r="M2" i="12"/>
  <c r="CQ23" i="12"/>
  <c r="CT43" i="12"/>
  <c r="DK34" i="12"/>
  <c r="BW10" i="12"/>
  <c r="CJ16" i="12"/>
  <c r="CT25" i="12"/>
  <c r="V9" i="12"/>
  <c r="EF7" i="12"/>
  <c r="AP29" i="12"/>
  <c r="AI3" i="12"/>
  <c r="AI14" i="12"/>
  <c r="BR3" i="12"/>
  <c r="AQ7" i="12"/>
  <c r="CH6" i="12"/>
  <c r="CX41" i="12"/>
  <c r="AT26" i="12"/>
  <c r="AT15" i="12"/>
  <c r="CM21" i="12"/>
  <c r="V8" i="12"/>
  <c r="DZ13" i="12"/>
  <c r="DP9" i="12"/>
  <c r="AJ13" i="12"/>
  <c r="DV32" i="12"/>
  <c r="CO26" i="12"/>
  <c r="X27" i="12"/>
  <c r="EB3" i="12"/>
  <c r="CY35" i="12"/>
  <c r="DZ9" i="12"/>
  <c r="AY4" i="12"/>
  <c r="DO2" i="12"/>
  <c r="DP24" i="12"/>
  <c r="V14" i="12"/>
  <c r="DF8" i="12"/>
  <c r="DQ4" i="12"/>
  <c r="AL15" i="12"/>
  <c r="ED20" i="12"/>
  <c r="DR11" i="12"/>
  <c r="Z22" i="12"/>
  <c r="DB6" i="12"/>
  <c r="ED5" i="12"/>
  <c r="X18" i="12"/>
  <c r="DE3" i="12"/>
  <c r="CM28" i="12"/>
  <c r="CZ9" i="12"/>
  <c r="AD28" i="12"/>
  <c r="Y27" i="12"/>
  <c r="AZ3" i="12"/>
  <c r="BN11" i="12"/>
  <c r="DQ34" i="12"/>
  <c r="DS27" i="12"/>
  <c r="DM23" i="12"/>
  <c r="AD20" i="12"/>
  <c r="DG5" i="12"/>
  <c r="DA27" i="12"/>
  <c r="BC4" i="12"/>
  <c r="AC22" i="12"/>
  <c r="CD8" i="12"/>
  <c r="AP27" i="12"/>
  <c r="BR10" i="12"/>
  <c r="AZ8" i="12"/>
  <c r="AM28" i="12"/>
  <c r="EE26" i="12"/>
  <c r="AQ5" i="12"/>
  <c r="AI19" i="12"/>
  <c r="CW30" i="12"/>
  <c r="CV42" i="12"/>
  <c r="EA24" i="12"/>
  <c r="CI10" i="12"/>
  <c r="DL11" i="12"/>
  <c r="DK20" i="12"/>
  <c r="DZ24" i="12"/>
  <c r="BR11" i="12"/>
  <c r="BE3" i="12"/>
  <c r="DX22" i="12"/>
  <c r="AM12" i="12"/>
  <c r="DL27" i="12"/>
  <c r="CW12" i="12"/>
  <c r="CI28" i="12"/>
  <c r="CM8" i="12"/>
  <c r="CP25" i="12"/>
  <c r="CK21" i="12"/>
  <c r="DK26" i="12"/>
  <c r="DE15" i="12"/>
  <c r="DM17" i="12"/>
  <c r="AE16" i="12"/>
  <c r="CM12" i="12"/>
  <c r="DD16" i="12"/>
  <c r="AF10" i="12"/>
  <c r="N2" i="12"/>
  <c r="T8" i="12"/>
  <c r="CT15" i="12"/>
  <c r="CN17" i="12"/>
  <c r="EA17" i="12"/>
  <c r="CV14" i="12"/>
  <c r="AS3" i="12"/>
  <c r="DK11" i="12"/>
  <c r="CJ19" i="12"/>
  <c r="CB6" i="12"/>
  <c r="Z3" i="12"/>
  <c r="CE26" i="12"/>
  <c r="Y3" i="12"/>
  <c r="Y10" i="12"/>
  <c r="DB10" i="12"/>
  <c r="AS26" i="12"/>
  <c r="AX2" i="12"/>
  <c r="AU13" i="12"/>
  <c r="DB5" i="12"/>
  <c r="AY10" i="12"/>
  <c r="DU21" i="12"/>
  <c r="EF6" i="12"/>
  <c r="AR20" i="12"/>
  <c r="CW41" i="12"/>
  <c r="CI5" i="12"/>
  <c r="W29" i="12"/>
  <c r="DN22" i="12"/>
  <c r="BF11" i="12"/>
  <c r="DT24" i="12"/>
  <c r="DY18" i="12"/>
  <c r="DW4" i="12"/>
  <c r="CW34" i="12"/>
  <c r="AO27" i="12"/>
  <c r="BL6" i="12"/>
  <c r="U25" i="12"/>
  <c r="Z29" i="12"/>
  <c r="DB23" i="12"/>
  <c r="DW33" i="12"/>
  <c r="DO26" i="12"/>
  <c r="BI7" i="12"/>
  <c r="DZ25" i="12"/>
  <c r="CE9" i="12"/>
  <c r="AL13" i="12"/>
  <c r="U10" i="12"/>
  <c r="CZ23" i="12"/>
  <c r="AT14" i="12"/>
  <c r="CU40" i="12"/>
  <c r="CO17" i="12"/>
  <c r="DN17" i="12"/>
  <c r="BE8" i="12"/>
  <c r="DH2" i="12"/>
  <c r="DM24" i="12"/>
  <c r="DY17" i="12"/>
  <c r="CS21" i="12"/>
  <c r="AS15" i="12"/>
  <c r="AV14" i="12"/>
  <c r="BA11" i="12"/>
  <c r="V23" i="12"/>
  <c r="DD24" i="12"/>
  <c r="CA11" i="12"/>
  <c r="DV22" i="12"/>
  <c r="CT27" i="12"/>
  <c r="AZ5" i="12"/>
  <c r="DJ21" i="12"/>
  <c r="CS36" i="12"/>
  <c r="BJ10" i="12"/>
  <c r="CU9" i="12"/>
  <c r="CP18" i="12"/>
  <c r="CJ12" i="12"/>
  <c r="DT4" i="12"/>
  <c r="AO11" i="12"/>
  <c r="DU15" i="12"/>
  <c r="CM27" i="12"/>
  <c r="AM11" i="12"/>
  <c r="DV18" i="12"/>
  <c r="AS10" i="12"/>
  <c r="ED16" i="12"/>
  <c r="CE8" i="12"/>
  <c r="CR20" i="12"/>
  <c r="DR28" i="12"/>
  <c r="AA8" i="12"/>
  <c r="DD15" i="12"/>
  <c r="V25" i="12"/>
  <c r="AK28" i="12"/>
  <c r="AU20" i="12"/>
  <c r="DG13" i="12"/>
  <c r="CX15" i="12"/>
  <c r="ED10" i="12"/>
  <c r="DD28" i="12"/>
  <c r="Q17" i="12"/>
  <c r="CL8" i="12"/>
  <c r="T3" i="12"/>
  <c r="DU6" i="12"/>
  <c r="AA15" i="12"/>
  <c r="DR29" i="12"/>
  <c r="Z8" i="12"/>
  <c r="CW3" i="12"/>
  <c r="DG4" i="12"/>
  <c r="AG7" i="12"/>
  <c r="DQ3" i="12"/>
  <c r="AI27" i="12"/>
  <c r="CK16" i="12"/>
  <c r="DJ24" i="12"/>
  <c r="AN13" i="12"/>
  <c r="DT20" i="12"/>
  <c r="AO2" i="12"/>
  <c r="DX23" i="12"/>
  <c r="AS4" i="12"/>
  <c r="W20" i="12"/>
  <c r="AC28" i="12"/>
  <c r="U20" i="12"/>
  <c r="EB5" i="12"/>
  <c r="BU2" i="12"/>
  <c r="AF21" i="12"/>
  <c r="DG16" i="12"/>
  <c r="CI6" i="12"/>
  <c r="DD23" i="12"/>
  <c r="EG11" i="12"/>
  <c r="X16" i="12"/>
  <c r="S18" i="12"/>
  <c r="DN28" i="12"/>
  <c r="AN23" i="12"/>
  <c r="CL10" i="12"/>
  <c r="CR17" i="12"/>
  <c r="AC9" i="12"/>
  <c r="BT8" i="12"/>
  <c r="BU9" i="12"/>
  <c r="EA25" i="12"/>
  <c r="DZ33" i="12"/>
  <c r="CW36" i="12"/>
  <c r="DI2" i="12"/>
  <c r="DO21" i="12"/>
  <c r="EC27" i="12"/>
  <c r="DS3" i="12"/>
  <c r="AT22" i="12"/>
  <c r="BK9" i="12"/>
  <c r="S4" i="12"/>
  <c r="AH28" i="12"/>
  <c r="BH3" i="12"/>
  <c r="DC26" i="12"/>
  <c r="AV26" i="12"/>
  <c r="CY30" i="12"/>
  <c r="DW11" i="12"/>
  <c r="DF22" i="12"/>
  <c r="CD25" i="12"/>
  <c r="BJ2" i="12"/>
  <c r="AU22" i="12"/>
  <c r="DD3" i="12"/>
  <c r="DW9" i="12"/>
  <c r="CJ8" i="12"/>
  <c r="CJ11" i="12"/>
  <c r="AD5" i="12"/>
  <c r="AD14" i="12"/>
  <c r="DY20" i="12"/>
  <c r="CN21" i="12"/>
  <c r="CF7" i="12"/>
  <c r="T26" i="12"/>
  <c r="CM13" i="12"/>
  <c r="AH29" i="12"/>
  <c r="AD8" i="12"/>
  <c r="AK16" i="12"/>
  <c r="EC18" i="12"/>
  <c r="AD2" i="12"/>
  <c r="AG9" i="12"/>
  <c r="CX38" i="12"/>
  <c r="DI15" i="12"/>
  <c r="V10" i="12"/>
  <c r="Q20" i="12"/>
  <c r="AE7" i="12"/>
  <c r="X11" i="12"/>
  <c r="DQ14" i="12"/>
  <c r="DT18" i="12"/>
  <c r="DF3" i="12"/>
  <c r="AM8" i="12"/>
  <c r="CZ8" i="12"/>
  <c r="DJ31" i="12"/>
  <c r="DO22" i="12"/>
  <c r="DD9" i="12"/>
  <c r="EE11" i="12"/>
  <c r="U4" i="12"/>
  <c r="DY33" i="12"/>
  <c r="DN19" i="12"/>
  <c r="DT15" i="12"/>
  <c r="Z27" i="12"/>
  <c r="BG8" i="12"/>
  <c r="BC5" i="12"/>
  <c r="BP9" i="12"/>
  <c r="CX20" i="12"/>
  <c r="AM24" i="12"/>
  <c r="DG21" i="12"/>
  <c r="DO3" i="12"/>
  <c r="DS10" i="12"/>
  <c r="AL20" i="12"/>
  <c r="EG4" i="12"/>
  <c r="AH2" i="12"/>
  <c r="DY26" i="12"/>
  <c r="EA5" i="12"/>
  <c r="CG13" i="12"/>
  <c r="DI27" i="12"/>
  <c r="T23" i="12"/>
  <c r="CM9" i="12"/>
  <c r="CS38" i="12"/>
  <c r="DA18" i="12"/>
  <c r="DM26" i="12"/>
  <c r="CH2" i="12"/>
  <c r="V6" i="12"/>
  <c r="DK30" i="12"/>
  <c r="CX21" i="12"/>
  <c r="R19" i="12"/>
  <c r="CT37" i="12"/>
  <c r="EF19" i="12"/>
  <c r="EE4" i="12"/>
  <c r="CO8" i="12"/>
  <c r="DH14" i="12"/>
  <c r="DV20" i="12"/>
  <c r="BT4" i="12"/>
  <c r="X6" i="12"/>
  <c r="CX2" i="12"/>
  <c r="AI26" i="12"/>
  <c r="CT16" i="12"/>
  <c r="BF7" i="12"/>
  <c r="BY4" i="12"/>
  <c r="W2" i="12"/>
  <c r="DX7" i="12"/>
  <c r="CH7" i="12"/>
  <c r="CG2" i="12"/>
  <c r="DT21" i="12"/>
  <c r="CP4" i="12"/>
  <c r="DQ21" i="12"/>
  <c r="BS3" i="12"/>
  <c r="AJ16" i="12"/>
  <c r="DQ33" i="12"/>
  <c r="AB8" i="12"/>
  <c r="U13" i="12"/>
  <c r="DQ19" i="12"/>
  <c r="DK29" i="12"/>
  <c r="AX10" i="12"/>
  <c r="AL29" i="12"/>
  <c r="DS8" i="12"/>
  <c r="CZ15" i="12"/>
  <c r="DJ15" i="12"/>
  <c r="AD18" i="12"/>
  <c r="CE5" i="12"/>
  <c r="AR24" i="12"/>
  <c r="AE26" i="12"/>
  <c r="DA19" i="12"/>
  <c r="CS40" i="12"/>
  <c r="DO6" i="12"/>
  <c r="CG27" i="12"/>
  <c r="DO31" i="12"/>
  <c r="CI24" i="12"/>
  <c r="AZ6" i="12"/>
  <c r="AG25" i="12"/>
  <c r="CT22" i="12"/>
  <c r="CI15" i="12"/>
  <c r="AG16" i="12"/>
  <c r="BO4" i="12"/>
  <c r="Z6" i="12"/>
  <c r="U5" i="12"/>
  <c r="BN8" i="12"/>
  <c r="AR29" i="12"/>
  <c r="CG18" i="12"/>
  <c r="DM21" i="12"/>
  <c r="Y28" i="12"/>
  <c r="AU10" i="12"/>
  <c r="AV17" i="12"/>
  <c r="DT17" i="12"/>
  <c r="AV8" i="12"/>
  <c r="ED34" i="12"/>
  <c r="AL22" i="12"/>
  <c r="CS35" i="12"/>
  <c r="AT18" i="12"/>
  <c r="DP31" i="12"/>
  <c r="CO13" i="12"/>
  <c r="BK4" i="12"/>
  <c r="CC6" i="12"/>
  <c r="Z2" i="12"/>
  <c r="DC20" i="12"/>
  <c r="AS23" i="12"/>
  <c r="CM26" i="12"/>
  <c r="EB25" i="12"/>
  <c r="BV4" i="12"/>
  <c r="AW8" i="12"/>
  <c r="AP25" i="12"/>
  <c r="DS24" i="12"/>
  <c r="CW6" i="12"/>
  <c r="CJ24" i="12"/>
  <c r="DF28" i="12"/>
  <c r="DU17" i="12"/>
  <c r="W17" i="12"/>
  <c r="AW20" i="12"/>
  <c r="CU26" i="12"/>
  <c r="AR5" i="12"/>
  <c r="EE3" i="12"/>
  <c r="EF16" i="12"/>
  <c r="EF22" i="12"/>
  <c r="DR30" i="12"/>
  <c r="AP15" i="12"/>
  <c r="CU13" i="12"/>
  <c r="DB29" i="12"/>
  <c r="BC3" i="12"/>
  <c r="EE30" i="12"/>
  <c r="AK4" i="12"/>
  <c r="CR40" i="12"/>
  <c r="AW25" i="12"/>
  <c r="CG11" i="12"/>
  <c r="Y24" i="12"/>
  <c r="CG23" i="12"/>
  <c r="CS32" i="12"/>
  <c r="DC10" i="12"/>
  <c r="DD19" i="12"/>
  <c r="DN33" i="12"/>
  <c r="DK33" i="12"/>
  <c r="AC2" i="12"/>
  <c r="CY28" i="12"/>
  <c r="CT14" i="12"/>
  <c r="DE11" i="12"/>
  <c r="X14" i="12"/>
  <c r="DH6" i="12"/>
  <c r="DE21" i="12"/>
  <c r="CR5" i="12"/>
  <c r="AC18" i="12"/>
  <c r="DB17" i="12"/>
  <c r="CA10" i="12"/>
  <c r="CQ20" i="12"/>
  <c r="CI4" i="12"/>
  <c r="DI21" i="12"/>
  <c r="AE24" i="12"/>
  <c r="W21" i="12"/>
  <c r="AX6" i="12"/>
  <c r="DW29" i="12"/>
  <c r="AD23" i="12"/>
  <c r="DO10" i="12"/>
  <c r="DH17" i="12"/>
  <c r="DM13" i="12"/>
  <c r="DL22" i="12"/>
  <c r="DS34" i="12"/>
  <c r="AS24" i="12"/>
  <c r="DH21" i="12"/>
  <c r="CS26" i="12"/>
  <c r="DT11" i="12"/>
  <c r="CX34" i="12"/>
  <c r="BF5" i="12"/>
  <c r="EF5" i="12"/>
  <c r="AL21" i="12"/>
  <c r="DJ5" i="12"/>
  <c r="Y7" i="12"/>
  <c r="AR15" i="12"/>
  <c r="DQ12" i="12"/>
  <c r="CD26" i="12"/>
  <c r="CO5" i="12"/>
  <c r="BW8" i="12"/>
  <c r="AC5" i="12"/>
  <c r="EG3" i="12"/>
  <c r="DU23" i="12"/>
  <c r="DJ16" i="12"/>
  <c r="CV33" i="12"/>
  <c r="BS2" i="12"/>
  <c r="DV9" i="12"/>
  <c r="BZ6" i="12"/>
  <c r="AK22" i="12"/>
  <c r="DU32" i="12"/>
  <c r="ED26" i="12"/>
  <c r="AT5" i="12"/>
  <c r="DV33" i="12"/>
  <c r="CJ7" i="12"/>
  <c r="CV23" i="12"/>
  <c r="BM10" i="12"/>
  <c r="T20" i="12"/>
  <c r="AO28" i="12"/>
  <c r="CJ13" i="12"/>
  <c r="BB11" i="12"/>
  <c r="CF22" i="12"/>
  <c r="CK14" i="12"/>
  <c r="BS9" i="12"/>
  <c r="AA9" i="12"/>
  <c r="AF22" i="12"/>
  <c r="DW19" i="12"/>
  <c r="EA9" i="12"/>
  <c r="DZ12" i="12"/>
  <c r="AJ15" i="12"/>
  <c r="CZ13" i="12"/>
  <c r="CU42" i="12"/>
  <c r="R28" i="12"/>
  <c r="CD20" i="12"/>
  <c r="DC30" i="12"/>
  <c r="T2" i="12"/>
  <c r="DP7" i="12"/>
  <c r="DN7" i="12"/>
  <c r="CU2" i="12"/>
  <c r="CO12" i="12"/>
  <c r="DY29" i="12"/>
  <c r="S13" i="12"/>
  <c r="S9" i="12"/>
  <c r="AN5" i="12"/>
  <c r="DR9" i="12"/>
  <c r="AB23" i="12"/>
  <c r="BD10" i="12"/>
  <c r="AI12" i="12"/>
  <c r="AJ19" i="12"/>
  <c r="AA11" i="12"/>
  <c r="CT33" i="12"/>
  <c r="EG6" i="12"/>
  <c r="CW29" i="12"/>
  <c r="CT18" i="12"/>
  <c r="DZ7" i="12"/>
  <c r="EC20" i="12"/>
  <c r="AB18" i="12"/>
  <c r="DW6" i="12"/>
  <c r="CE7" i="12"/>
  <c r="CD16" i="12"/>
  <c r="EC10" i="12"/>
  <c r="AQ24" i="12"/>
  <c r="DQ20" i="12"/>
  <c r="DA26" i="12"/>
  <c r="AH12" i="12"/>
  <c r="DM9" i="12"/>
  <c r="DR20" i="12"/>
  <c r="U16" i="12"/>
  <c r="EB34" i="12"/>
  <c r="AW14" i="12"/>
  <c r="AP4" i="12"/>
  <c r="CH9" i="12"/>
  <c r="CX4" i="12"/>
  <c r="DI28" i="12"/>
  <c r="AE10" i="12"/>
  <c r="AH11" i="12"/>
  <c r="DE6" i="12"/>
  <c r="CU11" i="12"/>
  <c r="AU2" i="12"/>
  <c r="CJ21" i="12"/>
  <c r="CM11" i="12"/>
  <c r="DC11" i="12"/>
  <c r="DD18" i="12"/>
  <c r="CV40" i="12"/>
  <c r="AF17" i="12"/>
  <c r="BE2" i="12"/>
  <c r="CV35" i="12"/>
  <c r="AE28" i="12"/>
  <c r="CQ4" i="12"/>
  <c r="CZ22" i="12"/>
  <c r="AF2" i="12"/>
  <c r="DG9" i="12"/>
  <c r="CX42" i="12"/>
  <c r="AU11" i="12"/>
  <c r="CM19" i="12"/>
  <c r="DY7" i="12"/>
  <c r="R15" i="12"/>
  <c r="U8" i="12"/>
  <c r="EE14" i="12"/>
  <c r="AY2" i="12"/>
  <c r="EC34" i="12"/>
  <c r="DT30" i="12"/>
  <c r="AH4" i="12"/>
  <c r="X23" i="12"/>
  <c r="W7" i="12"/>
  <c r="AJ23" i="12"/>
  <c r="DC23" i="12"/>
  <c r="EF2" i="12"/>
  <c r="AL8" i="12"/>
  <c r="CS16" i="12"/>
  <c r="EC28" i="12"/>
  <c r="CE15" i="12"/>
  <c r="DV19" i="12"/>
  <c r="CR39" i="12"/>
  <c r="CY37" i="12"/>
  <c r="BS4" i="12"/>
  <c r="CP28" i="12"/>
  <c r="CX3" i="12"/>
  <c r="AE18" i="12"/>
  <c r="AG19" i="12"/>
  <c r="CW15" i="12"/>
  <c r="BW9" i="12"/>
  <c r="AN20" i="12"/>
  <c r="AE27" i="12"/>
  <c r="X19" i="12"/>
  <c r="CX23" i="12"/>
  <c r="AF13" i="12"/>
  <c r="AC13" i="12"/>
  <c r="AG28" i="12"/>
  <c r="AF11" i="12"/>
  <c r="DJ7" i="12"/>
  <c r="AA18" i="12"/>
  <c r="AW7" i="12"/>
  <c r="AD9" i="12"/>
  <c r="AN28" i="12"/>
  <c r="BP7" i="12"/>
  <c r="DG7" i="12"/>
  <c r="BF8" i="12"/>
  <c r="AM20" i="12"/>
  <c r="DM3" i="12"/>
  <c r="DA12" i="12"/>
  <c r="AQ27" i="12"/>
  <c r="AO4" i="12"/>
  <c r="Q8" i="12"/>
  <c r="AF16" i="12"/>
  <c r="Q3" i="12"/>
  <c r="BT6" i="12"/>
  <c r="AX7" i="12"/>
  <c r="ED30" i="12"/>
  <c r="CE11" i="12"/>
  <c r="DZ18" i="12"/>
  <c r="EA6" i="12"/>
  <c r="CY10" i="12"/>
  <c r="CM4" i="12"/>
  <c r="CR29" i="12"/>
  <c r="CE25" i="12"/>
  <c r="CP16" i="12"/>
  <c r="EC14" i="12"/>
  <c r="DD8" i="12"/>
  <c r="EG5" i="12"/>
  <c r="R14" i="12"/>
  <c r="V24" i="12"/>
  <c r="DM27" i="12"/>
  <c r="DZ15" i="12"/>
  <c r="DX11" i="12"/>
  <c r="CQ15" i="12"/>
  <c r="EF17" i="12"/>
  <c r="AR14" i="12"/>
  <c r="AS28" i="12"/>
  <c r="EC11" i="12"/>
  <c r="EF8" i="12"/>
  <c r="CM18" i="12"/>
  <c r="U14" i="12"/>
  <c r="AW13" i="12"/>
  <c r="W6" i="12"/>
  <c r="AW4" i="12"/>
  <c r="V19" i="12"/>
  <c r="Q29" i="12"/>
  <c r="AH16" i="12"/>
  <c r="DD5" i="12"/>
  <c r="Z15" i="12"/>
  <c r="CJ14" i="12"/>
  <c r="X8" i="12"/>
  <c r="DQ27" i="12"/>
  <c r="AU29" i="12"/>
  <c r="CQ26" i="12"/>
  <c r="EB14" i="12"/>
  <c r="DU8" i="12"/>
  <c r="AB24" i="12"/>
  <c r="AU28" i="12"/>
  <c r="AO12" i="12"/>
  <c r="DQ32" i="12"/>
  <c r="AI7" i="12"/>
  <c r="BV7" i="12"/>
  <c r="CW32" i="12"/>
  <c r="W5" i="12"/>
  <c r="EE19" i="12"/>
  <c r="DM34" i="12"/>
  <c r="AP3" i="12"/>
  <c r="EG8" i="12"/>
  <c r="AY8" i="12"/>
  <c r="AS27" i="12"/>
  <c r="CB2" i="12"/>
  <c r="X12" i="12"/>
  <c r="DM29" i="12"/>
  <c r="DO28" i="12"/>
  <c r="CX44" i="12"/>
  <c r="DL18" i="12"/>
  <c r="DY25" i="12"/>
  <c r="CZ25" i="12"/>
  <c r="EB7" i="12"/>
  <c r="DB18" i="12"/>
  <c r="BB7" i="12"/>
  <c r="CR3" i="12"/>
  <c r="CL25" i="12"/>
  <c r="DR2" i="12"/>
  <c r="BD3" i="12"/>
  <c r="EF26" i="12"/>
  <c r="AN14" i="12"/>
  <c r="CF27" i="12"/>
  <c r="AO18" i="12"/>
  <c r="Q11" i="12"/>
  <c r="BZ5" i="12"/>
  <c r="AU3" i="12"/>
  <c r="CR4" i="12"/>
  <c r="CF14" i="12"/>
  <c r="EC13" i="12"/>
  <c r="EC16" i="12"/>
  <c r="DX14" i="12"/>
  <c r="AG18" i="12"/>
  <c r="ED25" i="12"/>
  <c r="CY22" i="12"/>
  <c r="CZ12" i="12"/>
  <c r="CR44" i="12"/>
  <c r="DQ7" i="12"/>
  <c r="BI5" i="12"/>
  <c r="AQ11" i="12"/>
  <c r="DQ10" i="12"/>
  <c r="CR30" i="12"/>
  <c r="DY27" i="12"/>
  <c r="DF27" i="12"/>
  <c r="CG8" i="12"/>
  <c r="AJ2" i="12"/>
  <c r="DQ29" i="12"/>
  <c r="X9" i="12"/>
  <c r="AJ8" i="12"/>
  <c r="CW21" i="12"/>
  <c r="DL28" i="12"/>
  <c r="EA7" i="12"/>
  <c r="BC9" i="12"/>
  <c r="CY40" i="12"/>
  <c r="Y13" i="12"/>
  <c r="AM7" i="12"/>
  <c r="AC12" i="12"/>
  <c r="AM2" i="12"/>
  <c r="BG11" i="12"/>
  <c r="DX32" i="12"/>
  <c r="BX5" i="12"/>
  <c r="AH23" i="12"/>
  <c r="DM16" i="12"/>
  <c r="CQ22" i="12"/>
  <c r="U28" i="12"/>
  <c r="AW2" i="12"/>
  <c r="BK6" i="12"/>
  <c r="DM19" i="12"/>
  <c r="CU43" i="12"/>
  <c r="EC15" i="12"/>
  <c r="Z23" i="12"/>
  <c r="EB9" i="12"/>
  <c r="BF9" i="12"/>
  <c r="CK2" i="12"/>
  <c r="AW19" i="12"/>
  <c r="AQ13" i="12"/>
  <c r="AV10" i="12"/>
  <c r="EE18" i="12"/>
  <c r="DC28" i="12"/>
  <c r="CV43" i="12"/>
  <c r="DR31" i="12"/>
  <c r="CL24" i="12"/>
  <c r="AR18" i="12"/>
  <c r="BQ10" i="12"/>
  <c r="T7" i="12"/>
  <c r="CF18" i="12"/>
  <c r="DP2" i="12"/>
  <c r="BJ3" i="12"/>
  <c r="AQ21" i="12"/>
  <c r="AV28" i="12"/>
  <c r="BJ6" i="12"/>
  <c r="CY31" i="12"/>
  <c r="CH17" i="12"/>
  <c r="AM19" i="12"/>
  <c r="DE27" i="12"/>
  <c r="CV16" i="12"/>
  <c r="EB11" i="12"/>
  <c r="DO19" i="12"/>
  <c r="CH19" i="12"/>
  <c r="CV7" i="12"/>
  <c r="CS2" i="12"/>
  <c r="AV24" i="12"/>
  <c r="AB21" i="12"/>
  <c r="EB24" i="12"/>
  <c r="T15" i="12"/>
  <c r="DU5" i="12"/>
  <c r="CZ10" i="12"/>
  <c r="DG25" i="12"/>
  <c r="CE10" i="12"/>
  <c r="CS34" i="12"/>
  <c r="CU6" i="12"/>
  <c r="CP5" i="12"/>
  <c r="T13" i="12"/>
  <c r="AV4" i="12"/>
  <c r="AY7" i="12"/>
  <c r="EB20" i="12"/>
  <c r="DQ26" i="12"/>
  <c r="CG22" i="12"/>
  <c r="BV10" i="12"/>
  <c r="CP12" i="12"/>
  <c r="CO20" i="12"/>
  <c r="DD26" i="12"/>
  <c r="CK7" i="12"/>
  <c r="CI27" i="12"/>
  <c r="CI8" i="12"/>
  <c r="AS13" i="12"/>
  <c r="AG4" i="12"/>
  <c r="AE22" i="12"/>
  <c r="AJ6" i="12"/>
  <c r="DW21" i="12"/>
  <c r="DE5" i="12"/>
  <c r="DN30" i="12"/>
  <c r="ED27" i="12"/>
  <c r="CV26" i="12"/>
  <c r="BL10" i="12"/>
  <c r="DR22" i="12"/>
  <c r="CX36" i="12"/>
  <c r="DG6" i="12"/>
  <c r="BT9" i="12"/>
  <c r="AQ18" i="12"/>
  <c r="CD17" i="12"/>
  <c r="BR2" i="12"/>
  <c r="AG10" i="12"/>
  <c r="S19" i="12"/>
  <c r="CX30" i="12"/>
  <c r="CJ3" i="12"/>
  <c r="CM25" i="12"/>
  <c r="CW33" i="12"/>
  <c r="U6" i="12"/>
  <c r="BQ5" i="12"/>
  <c r="CO27" i="12"/>
  <c r="AQ17" i="12"/>
  <c r="DA20" i="12"/>
  <c r="Z10" i="12"/>
  <c r="Q19" i="12"/>
  <c r="EC31" i="12"/>
  <c r="DG18" i="12"/>
  <c r="AJ9" i="12"/>
  <c r="EB32" i="12"/>
  <c r="AO25" i="12"/>
  <c r="CD22" i="12"/>
  <c r="AB6" i="12"/>
  <c r="CH22" i="12"/>
  <c r="EF11" i="12"/>
  <c r="DU10" i="12"/>
  <c r="AZ11" i="12"/>
  <c r="AF24" i="12"/>
  <c r="AX4" i="12"/>
  <c r="AP7" i="12"/>
  <c r="CQ11" i="12"/>
  <c r="EE12" i="12"/>
  <c r="CH4" i="12"/>
  <c r="AU21" i="12"/>
  <c r="DC16" i="12"/>
  <c r="CT9" i="12"/>
  <c r="DI16" i="12"/>
  <c r="CT13" i="12"/>
  <c r="BH6" i="12"/>
  <c r="DO23" i="12"/>
  <c r="CL13" i="12"/>
  <c r="CX10" i="12"/>
  <c r="CS7" i="12"/>
  <c r="EG9" i="12"/>
  <c r="DT34" i="12"/>
  <c r="DY2" i="12"/>
  <c r="DA28" i="12"/>
  <c r="DF5" i="12"/>
  <c r="CD5" i="12"/>
  <c r="DX21" i="12"/>
  <c r="BK3" i="12"/>
  <c r="AR4" i="12"/>
  <c r="DY21" i="12"/>
  <c r="X26" i="12"/>
  <c r="CP23" i="12"/>
  <c r="DJ25" i="12"/>
  <c r="AU12" i="12"/>
  <c r="X29" i="12"/>
  <c r="EE21" i="12"/>
  <c r="AK3" i="12"/>
  <c r="DJ28" i="12"/>
  <c r="T10" i="12"/>
  <c r="CT41" i="12"/>
  <c r="AW23" i="12"/>
  <c r="CR37" i="12"/>
  <c r="AP10" i="12"/>
  <c r="BB5" i="12"/>
  <c r="X22" i="12"/>
  <c r="CQ9" i="12"/>
  <c r="AV29" i="12"/>
  <c r="AG15" i="12"/>
  <c r="AB2" i="12"/>
  <c r="EE27" i="12"/>
  <c r="CI16" i="12"/>
  <c r="AH20" i="12"/>
  <c r="CQ19" i="12"/>
  <c r="CL27" i="12"/>
  <c r="DV29" i="12"/>
  <c r="BI11" i="12"/>
  <c r="DD27" i="12"/>
  <c r="EB2" i="12"/>
  <c r="AD11" i="12"/>
  <c r="CW8" i="12"/>
  <c r="DD12" i="12"/>
  <c r="CO9" i="12"/>
  <c r="BL2" i="12"/>
  <c r="DJ13" i="12"/>
  <c r="DL34" i="12"/>
  <c r="AQ6" i="12"/>
  <c r="CW13" i="12"/>
  <c r="AP14" i="12"/>
  <c r="CU37" i="12"/>
  <c r="CN3" i="12"/>
  <c r="CT42" i="12"/>
  <c r="DD11" i="12"/>
  <c r="DK25" i="12"/>
  <c r="AH18" i="12"/>
  <c r="AD26" i="12"/>
  <c r="DM25" i="12"/>
  <c r="DR15" i="12"/>
  <c r="CF20" i="12"/>
  <c r="AT11" i="12"/>
  <c r="EA3" i="12"/>
  <c r="CR27" i="12"/>
  <c r="AX8" i="12"/>
  <c r="CH12" i="12"/>
  <c r="DI14" i="12"/>
  <c r="CR14" i="12"/>
  <c r="AA22" i="12"/>
  <c r="DK19" i="12"/>
  <c r="CV21" i="12"/>
  <c r="CA2" i="12"/>
  <c r="DB9" i="12"/>
  <c r="DN13" i="12"/>
  <c r="CS4" i="12"/>
  <c r="CW40" i="12"/>
  <c r="DQ16" i="12"/>
  <c r="DA7" i="12"/>
  <c r="S28" i="12"/>
  <c r="BO11" i="12"/>
  <c r="BL4" i="12"/>
  <c r="DN27" i="12"/>
  <c r="EE9" i="12"/>
  <c r="CW7" i="12"/>
  <c r="CR22" i="12"/>
  <c r="CI11" i="12"/>
  <c r="AJ5" i="12"/>
  <c r="BX10" i="12"/>
  <c r="CW19" i="12"/>
  <c r="CG7" i="12"/>
  <c r="DJ34" i="12"/>
  <c r="DP12" i="12"/>
  <c r="AM27" i="12"/>
  <c r="AO21" i="12"/>
  <c r="DC27" i="12"/>
  <c r="DR8" i="12"/>
  <c r="DG27" i="12"/>
  <c r="AP6" i="12"/>
  <c r="DJ32" i="12"/>
  <c r="DB14" i="12"/>
  <c r="DH3" i="12"/>
  <c r="AJ3" i="12"/>
  <c r="R22" i="12"/>
  <c r="DM6" i="12"/>
  <c r="BM8" i="12"/>
  <c r="DR25" i="12"/>
  <c r="CR7" i="12"/>
  <c r="AM25" i="12"/>
  <c r="CW26" i="12"/>
  <c r="BL3" i="12"/>
  <c r="S29" i="12"/>
  <c r="S11" i="12"/>
  <c r="U19" i="12"/>
  <c r="DC9" i="12"/>
  <c r="CW10" i="12"/>
  <c r="BB3" i="12"/>
  <c r="DW10" i="12"/>
  <c r="CK19" i="12"/>
  <c r="EA11" i="12"/>
  <c r="DQ22"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<sst xmlns="http://schemas.openxmlformats.org/spreadsheetml/2006/main" count="2770" uniqueCount="1185">
  <si>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</si>
  <si>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</si>
  <si>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</si>
  <si>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</si>
  <si>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</si>
  <si>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</si>
  <si>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</si>
  <si>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</si>
  <si>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</si>
  <si>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</si>
  <si>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</si>
  <si>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</si>
  <si>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</si>
  <si>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</si>
  <si>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</si>
  <si>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</si>
  <si>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</si>
  <si>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</si>
  <si>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</si>
  <si>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</si>
  <si>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</si>
  <si>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</si>
  <si>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</si>
  <si>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</si>
  <si>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</si>
  <si>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</si>
  <si>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</si>
  <si>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</si>
  <si>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</si>
  <si>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</si>
  <si>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</si>
  <si>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</si>
  <si>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</si>
  <si>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</si>
  <si>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</si>
  <si>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</si>
  <si>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</si>
  <si>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</si>
  <si>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</si>
  <si>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</si>
  <si>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</si>
  <si>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</si>
  <si>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</si>
  <si>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</si>
  <si>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</si>
  <si>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</si>
  <si>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</si>
  <si>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</si>
  <si>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</si>
  <si>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</si>
  <si>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</si>
  <si>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</si>
  <si>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</si>
  <si>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</si>
  <si>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</si>
  <si>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</si>
  <si>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</si>
  <si>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</si>
  <si>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</si>
  <si>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</si>
  <si>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</si>
  <si>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</si>
  <si>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</si>
  <si>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</si>
  <si>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</si>
  <si>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</si>
  <si>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</si>
  <si>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</si>
  <si>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</si>
  <si>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</si>
  <si>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</si>
  <si>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</si>
  <si>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</si>
  <si>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</si>
  <si>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</si>
  <si>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</si>
  <si>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</si>
  <si>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</si>
  <si>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</si>
  <si>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</si>
  <si>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</si>
  <si>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</si>
  <si>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</si>
  <si>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</si>
  <si>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</si>
  <si>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</si>
  <si>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</si>
  <si>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</si>
  <si>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</si>
  <si>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</si>
  <si>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</si>
  <si>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</si>
  <si>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</si>
  <si>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</si>
  <si>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</si>
  <si>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</si>
  <si>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</si>
  <si>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</si>
  <si>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</si>
  <si>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</si>
  <si>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</si>
  <si>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</si>
  <si>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</si>
  <si>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</si>
  <si>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</si>
  <si>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</si>
  <si>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</si>
  <si>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</si>
  <si>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</si>
  <si>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</si>
  <si>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</si>
  <si>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</si>
  <si>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</si>
  <si>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</si>
  <si>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</si>
  <si>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</si>
  <si>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</si>
  <si>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</si>
  <si>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</si>
  <si>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</si>
  <si>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</si>
  <si>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</si>
  <si>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</si>
  <si>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</si>
  <si>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</si>
  <si>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</si>
  <si>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</si>
  <si>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</si>
  <si>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</si>
  <si>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</si>
  <si>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</si>
  <si>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</si>
  <si>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</si>
  <si>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</si>
  <si>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</si>
  <si>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</si>
  <si>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</si>
  <si>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</si>
  <si>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</si>
  <si>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</si>
  <si>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</si>
  <si>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</si>
  <si>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</si>
  <si>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</si>
  <si>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</si>
  <si>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</si>
  <si>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</si>
  <si>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</si>
  <si>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</si>
  <si>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</si>
  <si>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</si>
  <si>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</si>
  <si>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</si>
  <si>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</si>
  <si>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</si>
  <si>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</si>
  <si>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</si>
  <si>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</si>
  <si>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</si>
  <si>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</si>
  <si>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</si>
  <si>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</si>
  <si>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</si>
  <si>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</si>
  <si>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</si>
  <si>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</si>
  <si>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</si>
  <si>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</si>
  <si>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</si>
  <si>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</si>
  <si>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</si>
  <si>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</si>
  <si>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</si>
  <si>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</si>
  <si>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</si>
  <si>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</si>
  <si>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</si>
  <si>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</si>
  <si>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</si>
  <si>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</si>
  <si>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</si>
  <si>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</si>
  <si>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</si>
  <si>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</si>
  <si>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</si>
  <si>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</si>
  <si>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</si>
  <si>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</si>
  <si>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</si>
  <si>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</si>
  <si>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</si>
  <si>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</si>
  <si>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</si>
  <si>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</si>
  <si>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</si>
  <si>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</si>
  <si>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</si>
  <si>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</si>
  <si>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</si>
  <si>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</si>
  <si>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</si>
  <si>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</si>
  <si>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</si>
  <si>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</si>
  <si>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</si>
  <si>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</si>
  <si>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</si>
  <si>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</si>
  <si>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</si>
  <si>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</si>
  <si>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</si>
  <si>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</si>
  <si>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</si>
  <si>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</si>
  <si>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</si>
  <si>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</si>
  <si>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</si>
  <si>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</si>
  <si>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</si>
  <si>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</si>
  <si>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</si>
  <si>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</si>
  <si>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</si>
  <si>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</si>
  <si>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</si>
  <si>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</si>
  <si>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</si>
  <si>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</si>
  <si>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</si>
  <si>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</si>
  <si>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</si>
  <si>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</si>
  <si>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</si>
  <si>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</si>
  <si>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</si>
  <si>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</si>
  <si>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</si>
  <si>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</si>
  <si>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</si>
  <si>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</si>
  <si>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</si>
  <si>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</si>
  <si>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</si>
  <si>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</si>
  <si>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</si>
  <si>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</si>
  <si>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</si>
  <si>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</si>
  <si>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</si>
  <si>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</si>
  <si>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</si>
  <si>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</si>
  <si>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</si>
  <si>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</si>
  <si>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</si>
  <si>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</si>
  <si>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</si>
  <si>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</si>
  <si>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</si>
  <si>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</si>
  <si>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</si>
  <si>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</si>
  <si>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</si>
  <si>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</si>
  <si>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</si>
  <si>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</si>
  <si>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</si>
  <si>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</si>
  <si>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</si>
  <si>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</si>
  <si>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</si>
  <si>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</si>
  <si>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</si>
  <si>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</si>
  <si>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</si>
  <si>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</si>
  <si>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</si>
  <si>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</si>
  <si>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</si>
  <si>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</si>
  <si>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</si>
  <si>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</si>
  <si>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</si>
  <si>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</si>
  <si>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</si>
  <si>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</si>
  <si>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</si>
  <si>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</si>
  <si>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</si>
  <si>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</si>
  <si>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</si>
  <si>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</si>
  <si>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</si>
  <si>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</si>
  <si>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</si>
  <si>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</si>
  <si>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</si>
  <si>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</si>
  <si>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</si>
  <si>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</si>
  <si>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</si>
  <si>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</si>
  <si>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</si>
  <si>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</si>
  <si>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</si>
  <si>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</si>
  <si>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</si>
  <si>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</si>
  <si>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</si>
  <si>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</si>
  <si>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</si>
  <si>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</si>
  <si>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</si>
  <si>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</si>
  <si>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</si>
  <si>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</si>
  <si>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</si>
  <si>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</si>
  <si>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</si>
  <si>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</si>
  <si>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</si>
  <si>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</si>
  <si>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</si>
  <si>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</si>
  <si>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</si>
  <si>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</si>
  <si>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</si>
  <si>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</si>
  <si>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</si>
  <si>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</si>
  <si>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</si>
  <si>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</si>
  <si>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</si>
  <si>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</si>
  <si>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</si>
  <si>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</si>
  <si>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</si>
  <si>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</si>
  <si>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</si>
  <si>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</si>
  <si>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</si>
  <si>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</si>
  <si>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</si>
  <si>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</si>
  <si>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</si>
  <si>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</si>
  <si>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</si>
  <si>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</si>
  <si>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</si>
  <si>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</si>
  <si>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</si>
  <si>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</si>
  <si>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</si>
  <si>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</si>
  <si>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</si>
  <si>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</si>
  <si>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</si>
  <si>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</si>
  <si>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</si>
  <si>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</si>
  <si>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</si>
  <si>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</si>
  <si>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</si>
  <si>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</si>
  <si>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</si>
  <si>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</si>
  <si>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</si>
  <si>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</si>
  <si>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</si>
  <si>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</si>
  <si>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</si>
  <si>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</si>
  <si>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</si>
  <si>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</si>
  <si>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</si>
  <si>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</si>
  <si>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</si>
  <si>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</si>
  <si>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</si>
  <si>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</si>
  <si>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</si>
  <si>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</si>
  <si>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</si>
  <si>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</si>
  <si>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</si>
  <si>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</si>
  <si>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</si>
  <si>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</si>
  <si>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</si>
  <si>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</si>
  <si>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</si>
  <si>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</si>
  <si>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</si>
  <si>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</si>
  <si>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</si>
  <si>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</si>
  <si>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</si>
  <si>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</si>
  <si>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</si>
  <si>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</si>
  <si>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</si>
  <si>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</si>
  <si>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</si>
  <si>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</si>
  <si>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</si>
  <si>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</si>
  <si>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</si>
  <si>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</si>
  <si>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</si>
  <si>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</si>
  <si>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</si>
  <si>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</si>
  <si>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</si>
  <si>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</si>
  <si>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</si>
  <si>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</si>
  <si>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</si>
  <si>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</si>
  <si>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</si>
  <si>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</si>
  <si>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</si>
  <si>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</si>
  <si>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</si>
  <si>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</si>
  <si>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</si>
  <si>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</si>
  <si>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</si>
  <si>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</si>
  <si>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</si>
  <si>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</si>
  <si>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</si>
  <si>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</si>
  <si>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</si>
  <si>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</si>
  <si>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</si>
  <si>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</si>
  <si>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</si>
  <si>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</si>
  <si>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</si>
  <si>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</si>
  <si>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</si>
  <si>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</si>
  <si>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</si>
  <si>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</si>
  <si>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</si>
  <si>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</si>
  <si>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</si>
  <si>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</si>
  <si>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</si>
  <si>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</si>
  <si>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</si>
  <si>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</si>
  <si>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</si>
  <si>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</si>
  <si>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</si>
  <si>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</si>
  <si>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</si>
  <si>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</si>
  <si>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</si>
  <si>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</si>
  <si>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</si>
  <si>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</si>
  <si>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</si>
  <si>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</si>
  <si>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</si>
  <si>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</si>
  <si>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</si>
  <si>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</si>
  <si>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</si>
  <si>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</si>
  <si>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</si>
  <si>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</si>
  <si>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</si>
  <si>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</si>
  <si>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</si>
  <si>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</si>
  <si>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</si>
  <si>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</si>
  <si>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</si>
  <si>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</si>
  <si>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</si>
  <si>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</si>
  <si>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</si>
  <si>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</si>
  <si>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</si>
  <si>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</si>
  <si>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</si>
  <si>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</si>
  <si>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</si>
  <si>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</si>
  <si>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</si>
  <si>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</si>
  <si>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</si>
  <si>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</si>
  <si>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</si>
  <si>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</si>
  <si>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</si>
  <si>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</si>
  <si>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</si>
  <si>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</si>
  <si>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</si>
  <si>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</si>
  <si>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</si>
  <si>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</si>
  <si>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</si>
  <si>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</si>
  <si>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</si>
  <si>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</si>
  <si>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</si>
  <si>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</si>
  <si>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</si>
  <si>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</si>
  <si>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</si>
  <si>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</si>
  <si>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</si>
  <si>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</si>
  <si>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</si>
  <si>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</si>
  <si>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</si>
  <si>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</si>
  <si>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</si>
  <si>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</si>
  <si>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</si>
  <si>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</si>
  <si>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</si>
  <si>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</si>
  <si>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</si>
  <si>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</si>
  <si>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</si>
  <si>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</si>
  <si>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</si>
  <si>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</si>
  <si>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</si>
  <si>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</si>
  <si>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</si>
  <si>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</si>
  <si>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</si>
  <si>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</si>
  <si>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</si>
  <si>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</si>
  <si>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</si>
  <si>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</si>
  <si>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</si>
  <si>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</si>
  <si>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</si>
  <si>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</si>
  <si>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</si>
  <si>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</si>
  <si>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</si>
  <si>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</si>
  <si>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</si>
  <si>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</si>
  <si>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</si>
  <si>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</si>
  <si>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</si>
  <si>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</si>
  <si>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</si>
  <si>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</si>
  <si>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</si>
  <si>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</si>
  <si>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</si>
  <si>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</si>
  <si>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</si>
  <si>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</si>
  <si>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</si>
  <si>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</si>
  <si>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</si>
  <si>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</si>
  <si>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</si>
  <si>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</si>
  <si>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</si>
  <si>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</si>
  <si>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</si>
  <si>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</si>
  <si>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</si>
  <si>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</si>
  <si>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</si>
  <si>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</si>
  <si>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</si>
  <si>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</si>
  <si>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</si>
  <si>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</si>
  <si>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</si>
  <si>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</si>
  <si>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</si>
  <si>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</si>
  <si>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</si>
  <si>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</si>
  <si>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</si>
  <si>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</si>
  <si>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</si>
  <si>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</si>
  <si>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</si>
  <si>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</si>
  <si>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</si>
  <si>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</si>
  <si>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</si>
  <si>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</si>
  <si>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</si>
  <si>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</si>
  <si>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</si>
  <si>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</si>
  <si>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</si>
  <si>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</si>
  <si>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</si>
  <si>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</si>
  <si>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</si>
  <si>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</si>
  <si>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</si>
  <si>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</si>
  <si>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</si>
  <si>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</si>
  <si>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</si>
  <si>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</si>
  <si>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</si>
  <si>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</si>
  <si>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</si>
  <si>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</si>
  <si>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</si>
  <si>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</si>
  <si>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</si>
  <si>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</si>
  <si>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</si>
  <si>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</si>
  <si>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</si>
  <si>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</si>
  <si>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</si>
  <si>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</si>
  <si>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</si>
  <si>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</si>
  <si>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</si>
  <si>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</si>
  <si>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</si>
  <si>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</si>
  <si>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</si>
  <si>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</si>
  <si>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</si>
  <si>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</si>
  <si>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</si>
  <si>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</si>
  <si>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</si>
  <si>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</si>
  <si>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</si>
  <si>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</si>
  <si>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</si>
  <si>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</si>
  <si>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</si>
  <si>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</si>
  <si>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</si>
  <si>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</si>
  <si>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</si>
  <si>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</si>
  <si>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</si>
  <si>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</si>
  <si>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</si>
  <si>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</si>
  <si>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</si>
  <si>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</si>
  <si>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</si>
  <si>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</si>
  <si>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</si>
  <si>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</si>
  <si>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</si>
  <si>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</si>
  <si>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</si>
  <si>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</si>
  <si>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</si>
  <si>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</si>
  <si>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</si>
  <si>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</si>
  <si>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</si>
  <si>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</si>
  <si>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</si>
  <si>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</si>
  <si>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</si>
  <si>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</si>
  <si>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</si>
  <si>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</si>
  <si>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</si>
  <si>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</si>
  <si>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</si>
  <si>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</si>
  <si>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</si>
  <si>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</si>
  <si>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</si>
  <si>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</si>
  <si>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</si>
  <si>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</si>
  <si>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</si>
  <si>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</si>
  <si>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</si>
  <si>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</si>
  <si>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</si>
  <si>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</si>
  <si>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</si>
  <si>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</si>
  <si>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</si>
  <si>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</si>
  <si>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</si>
  <si>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</si>
  <si>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</si>
  <si>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</si>
  <si>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様式⑫</t>
  </si>
  <si>
    <t>様式⑬</t>
  </si>
  <si>
    <t>様式⑬-1</t>
  </si>
  <si>
    <t>様式⑬-2</t>
  </si>
  <si>
    <t>様式⑭</t>
  </si>
  <si>
    <t>様式⑮</t>
  </si>
  <si>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</si>
  <si>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</si>
  <si>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</si>
  <si>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</si>
  <si>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</si>
  <si>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</si>
  <si>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</si>
  <si>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</si>
  <si>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</si>
  <si>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</si>
  <si>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</si>
  <si>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</si>
  <si>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</si>
  <si>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</si>
  <si>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</si>
  <si>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</si>
  <si>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</si>
  <si>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</si>
  <si>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</si>
  <si>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</si>
  <si>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</si>
  <si>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</si>
  <si>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</si>
  <si>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</si>
  <si>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</si>
  <si>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</si>
  <si>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</si>
  <si>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</si>
  <si>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</si>
  <si>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</si>
  <si>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</si>
  <si>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</si>
  <si>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</si>
  <si>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</si>
  <si>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</si>
  <si>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</si>
  <si>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</si>
  <si>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</si>
  <si>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</si>
  <si>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</si>
  <si>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</si>
  <si>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</si>
  <si>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</si>
  <si>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</si>
  <si>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</si>
  <si>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</si>
  <si>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</si>
  <si>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</si>
  <si>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</si>
  <si>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</si>
  <si>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</si>
  <si>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</si>
  <si>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</si>
  <si>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</si>
  <si>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</si>
  <si>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</si>
  <si>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</si>
  <si>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</si>
  <si>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</si>
  <si>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</si>
  <si>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</si>
  <si>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</si>
  <si>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</si>
  <si>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</si>
  <si>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</si>
  <si>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</si>
  <si>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</si>
  <si>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</si>
  <si>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</si>
  <si>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</si>
  <si>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</si>
  <si>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</si>
  <si>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</si>
  <si>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</si>
  <si>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</si>
  <si>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</si>
  <si>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</si>
  <si>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</si>
  <si>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</si>
  <si>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</si>
  <si>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</si>
  <si>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</si>
  <si>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</si>
  <si>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</si>
  <si>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</si>
  <si>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</si>
  <si>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</si>
  <si>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</si>
  <si>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</si>
  <si>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</si>
  <si>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</si>
  <si>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</si>
  <si>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</si>
  <si>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</si>
  <si>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</si>
  <si>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</si>
  <si>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</si>
  <si>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</si>
  <si>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</si>
  <si>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</si>
  <si>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</si>
  <si>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</si>
  <si>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</si>
  <si>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</si>
  <si>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</si>
  <si>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</si>
  <si>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</si>
  <si>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</si>
  <si>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</si>
  <si>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</si>
  <si>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</si>
  <si>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</si>
  <si>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</si>
  <si>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</si>
  <si>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</si>
  <si>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</si>
  <si>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</si>
  <si>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</si>
  <si>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</si>
  <si>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</si>
  <si>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</si>
  <si>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</si>
  <si>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</si>
  <si>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</si>
  <si>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</si>
  <si>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</si>
  <si>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</si>
  <si>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</si>
  <si>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</si>
  <si>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</si>
  <si>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</si>
  <si>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</si>
  <si>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</si>
  <si>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</si>
  <si>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</si>
  <si>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</si>
  <si>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</si>
  <si>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</si>
  <si>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</si>
  <si>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</si>
  <si>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</si>
  <si>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</si>
  <si>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</si>
  <si>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</si>
  <si>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</si>
  <si>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</si>
  <si>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</si>
  <si>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</si>
  <si>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</si>
  <si>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</si>
  <si>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</si>
  <si>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</si>
  <si>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</si>
  <si>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</si>
  <si>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</si>
  <si>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</si>
  <si>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</si>
  <si>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</si>
  <si>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</si>
  <si>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</si>
  <si>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</si>
  <si>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</si>
  <si>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</si>
  <si>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</si>
  <si>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</si>
  <si>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</si>
  <si>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</si>
  <si>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</si>
  <si>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</si>
  <si>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</si>
  <si>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</si>
  <si>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</si>
  <si>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</si>
  <si>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</si>
  <si>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</si>
  <si>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</si>
  <si>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</si>
  <si>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</si>
  <si>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</si>
  <si>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</si>
  <si>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</si>
  <si>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</si>
  <si>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</si>
  <si>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</si>
  <si>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</si>
  <si>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</si>
  <si>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</si>
  <si>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</si>
  <si>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</si>
  <si>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</si>
  <si>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</si>
  <si>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</si>
  <si>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</si>
  <si>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</si>
  <si>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</si>
  <si>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</si>
  <si>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</si>
  <si>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</si>
  <si>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</si>
  <si>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</si>
  <si>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</si>
  <si>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</si>
  <si>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</si>
  <si>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</si>
  <si>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</si>
  <si>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</si>
  <si>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</si>
  <si>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</si>
  <si>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</si>
  <si>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</si>
  <si>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</si>
  <si>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</si>
  <si>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</si>
  <si>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</si>
  <si>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</si>
  <si>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</si>
  <si>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</si>
  <si>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</si>
  <si>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</si>
  <si>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</si>
  <si>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</si>
  <si>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</si>
  <si>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</si>
  <si>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</si>
  <si>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</si>
  <si>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</si>
  <si>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</si>
  <si>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</si>
  <si>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</si>
  <si>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</si>
  <si>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</si>
  <si>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</si>
  <si>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</si>
  <si>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</si>
  <si>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</si>
  <si>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</si>
  <si>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</si>
  <si>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</si>
  <si>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</si>
  <si>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</si>
  <si>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</si>
  <si>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</si>
  <si>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</si>
  <si>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</si>
  <si>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</si>
  <si>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</si>
  <si>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</si>
  <si>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</si>
  <si>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</si>
  <si>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</si>
  <si>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</si>
  <si>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</si>
  <si>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</si>
  <si>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</si>
  <si>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</si>
  <si>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</si>
  <si>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</si>
  <si>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</si>
  <si>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</si>
  <si>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</si>
  <si>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</si>
  <si>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</si>
  <si>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</si>
  <si>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</si>
  <si>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</si>
  <si>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</si>
  <si>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</si>
  <si>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</si>
  <si>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</si>
  <si>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</si>
  <si>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</si>
  <si>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</si>
  <si>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</si>
  <si>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</si>
  <si>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</si>
  <si>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</si>
  <si>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</si>
  <si>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</si>
  <si>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</si>
  <si>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</si>
  <si>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</si>
  <si>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</si>
  <si>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</si>
  <si>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</si>
  <si>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</si>
  <si>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</si>
  <si>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</si>
  <si>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</si>
  <si>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</si>
  <si>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</si>
  <si>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</si>
  <si>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様式⑫(様式②作成支援様式)</t>
  </si>
  <si>
    <t>交付申請対象額　単位：円</t>
    <rPh sb="0" eb="4">
      <t>コウフシンセイ</t>
    </rPh>
    <rPh sb="4" eb="6">
      <t>タイショウ</t>
    </rPh>
    <rPh sb="6" eb="7">
      <t>ガク</t>
    </rPh>
    <rPh sb="8" eb="10">
      <t>タンイ</t>
    </rPh>
    <rPh sb="11" eb="12">
      <t>エン</t>
    </rPh>
    <phoneticPr fontId="4"/>
  </si>
  <si>
    <t>様式⑬(様式②作成支援様式)</t>
  </si>
  <si>
    <t>様式⑬-1(様式②作成支援様式)</t>
  </si>
  <si>
    <t>②　添付資料Noは、様式⑬と突合できるようにしてください。</t>
    <rPh sb="2" eb="4">
      <t>テンプ</t>
    </rPh>
    <rPh sb="4" eb="6">
      <t>シリョウ</t>
    </rPh>
    <rPh sb="10" eb="12">
      <t>ヨウシキ</t>
    </rPh>
    <rPh sb="14" eb="16">
      <t>トツゴウ</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</si>
  <si>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</si>
  <si>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</si>
  <si>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</si>
  <si>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</si>
  <si>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</si>
  <si>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</si>
  <si>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様式⑬-2(様式②作成支援様式)</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</si>
  <si>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</si>
  <si>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様式⑭(様式②作成支援様式)</t>
  </si>
  <si>
    <t>様式⑮(様式②作成支援様式)</t>
  </si>
  <si>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</si>
  <si>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</si>
  <si>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</si>
  <si>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</si>
  <si>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</si>
  <si>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</si>
  <si>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</si>
  <si>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</si>
  <si>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</si>
  <si>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</si>
  <si>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</si>
  <si>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</si>
  <si>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</si>
  <si>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</si>
  <si>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</si>
  <si>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</si>
  <si>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</si>
  <si>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</si>
  <si>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</si>
  <si>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</si>
  <si>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</si>
  <si>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</si>
  <si>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</si>
  <si>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</si>
  <si>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</si>
  <si>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</si>
  <si>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</si>
  <si>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</si>
  <si>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</si>
  <si>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</si>
  <si>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</si>
  <si>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</si>
  <si>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</si>
  <si>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</si>
  <si>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</si>
  <si>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</si>
  <si>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</si>
  <si>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</si>
  <si>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</si>
  <si>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</si>
  <si>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</si>
  <si>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</si>
  <si>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</si>
  <si>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</si>
  <si>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</si>
  <si>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</si>
  <si>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1"/>
  </si>
  <si>
    <t>単独</t>
    <rPh sb="0" eb="2">
      <t>タンドク</t>
    </rPh>
    <phoneticPr fontId="41"/>
  </si>
  <si>
    <t>建築設計CAD（サポート含む）</t>
    <rPh sb="0" eb="4">
      <t>ケンチクセッケイ</t>
    </rPh>
    <phoneticPr fontId="41"/>
  </si>
  <si>
    <t>hsbDesignライセンス(新規購入：N0366,No370同時購入の場合に限る。）</t>
  </si>
  <si>
    <t>拡張</t>
    <rPh sb="0" eb="2">
      <t>カクチョウ</t>
    </rPh>
    <phoneticPr fontId="41"/>
  </si>
  <si>
    <t>木質構造向け三次元設計プレカットCAD（サポート含む）</t>
    <rPh sb="0" eb="5">
      <t>モクシツコウゾウム</t>
    </rPh>
    <rPh sb="6" eb="11">
      <t>サンジゲンセッケイ</t>
    </rPh>
    <rPh sb="24" eb="25">
      <t>フク</t>
    </rPh>
    <phoneticPr fontId="41"/>
  </si>
  <si>
    <t>AutoCAD Architecture hsbOEM版（フルサポート）（既存利用者：No369,No370同時購入の場合に限る。）</t>
    <rPh sb="37" eb="39">
      <t>キゾン</t>
    </rPh>
    <rPh sb="39" eb="42">
      <t>リヨウシャ</t>
    </rPh>
    <phoneticPr fontId="1"/>
  </si>
  <si>
    <t>建築設計CAD（バージョンアップ）</t>
    <phoneticPr fontId="41"/>
  </si>
  <si>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</si>
  <si>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1"/>
  </si>
  <si>
    <t>IFC出力オプション(新規購入：N0366,No367同時購入の場合に限る。既存利用者：No368,No369同時購入の場合に限る。）</t>
  </si>
  <si>
    <t>hsbDesign for ACAプラグイン</t>
    <phoneticPr fontId="41"/>
  </si>
  <si>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</si>
  <si>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</si>
  <si>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</si>
  <si>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1"/>
  </si>
  <si>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</si>
  <si>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</si>
  <si>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</si>
  <si>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</si>
  <si>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</si>
  <si>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</si>
  <si>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</si>
  <si>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</si>
  <si>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</si>
  <si>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</si>
  <si>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</si>
  <si>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</si>
  <si>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</si>
  <si>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</si>
  <si>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</si>
  <si>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</si>
  <si>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</si>
  <si>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</si>
  <si>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</si>
  <si>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</si>
  <si>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</si>
  <si>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</si>
  <si>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</si>
  <si>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</si>
  <si>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</si>
  <si>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</si>
  <si>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</si>
  <si>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</si>
  <si>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</si>
  <si>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</si>
  <si>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</si>
  <si>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</si>
  <si>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</si>
  <si>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</si>
  <si>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</si>
  <si>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</si>
  <si>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</si>
  <si>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</si>
  <si>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</si>
  <si>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</si>
  <si>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</si>
  <si>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</si>
  <si>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</si>
  <si>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</si>
  <si>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</si>
  <si>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</si>
  <si>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</si>
  <si>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</si>
  <si>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</si>
  <si>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</si>
  <si>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</si>
  <si>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</si>
  <si>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</si>
  <si>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</si>
  <si>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</si>
  <si>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</si>
  <si>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</si>
  <si>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</si>
  <si>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</si>
  <si>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</si>
  <si>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</si>
  <si>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</si>
  <si>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</si>
  <si>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</si>
  <si>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</si>
  <si>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</si>
  <si>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</si>
  <si>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</si>
  <si>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</si>
  <si>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</si>
  <si>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</si>
  <si>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</si>
  <si>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1"/>
  </si>
  <si>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</si>
  <si>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</si>
  <si>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</si>
  <si>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</si>
  <si>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</si>
  <si>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</si>
  <si>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</si>
  <si>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</si>
  <si>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</si>
  <si>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</si>
  <si>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</si>
  <si>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</si>
  <si>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</si>
  <si>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</si>
  <si>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</si>
  <si>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</si>
  <si>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</si>
  <si>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</si>
  <si>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</si>
  <si>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</si>
  <si>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</si>
  <si>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</si>
  <si>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</si>
  <si>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ELF-SR1</t>
    <phoneticPr fontId="7"/>
  </si>
  <si>
    <t>ソニー株式会社</t>
    <phoneticPr fontId="7"/>
  </si>
  <si>
    <t>BIMデータを立体表示する3Dディスプレイ</t>
    <phoneticPr fontId="7"/>
  </si>
  <si>
    <t>ELF-SR2</t>
    <phoneticPr fontId="7"/>
  </si>
  <si>
    <t>DroneDeploy</t>
    <phoneticPr fontId="7"/>
  </si>
  <si>
    <t>ドローンと360度カメラ両方の撮影データを一つのプラットフォームへ保存集約が可能</t>
    <phoneticPr fontId="7"/>
  </si>
  <si>
    <t>現場Hub</t>
    <phoneticPr fontId="7"/>
  </si>
  <si>
    <t>現場Hub株式会社</t>
    <phoneticPr fontId="7"/>
  </si>
  <si>
    <t>現場ごとにある写真や見積り、図面など様々な情報を一つのシステムで一元管理します。</t>
    <phoneticPr fontId="7"/>
  </si>
  <si>
    <t>2025/2/13更新</t>
    <phoneticPr fontId="4"/>
  </si>
  <si>
    <t xml:space="preserve">Cross　Vision　F
</t>
    <phoneticPr fontId="7"/>
  </si>
  <si>
    <t>株式会社産業未来化研究室</t>
  </si>
  <si>
    <t xml:space="preserve">FAB工場の工程進捗を3D表示(BIMデータ)で管理可能なソフトウェアです。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</si>
</sst>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5"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5"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6"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14" fontId="34" fillId="0" borderId="0" xfId="0" applyNumberFormat="1" applyFont="1" applyAlignment="1" applyProtection="1">
      <alignment horizontal="center" vertical="center" shrinkToFit="1"/>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40"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7" fillId="0" borderId="0" xfId="0" applyFont="1" applyAlignment="1">
      <alignment vertical="top"/>
    </xf>
    <xf numFmtId="0" fontId="42" fillId="0" borderId="0" xfId="0" applyFont="1" applyFill="1" applyAlignment="1">
      <alignment horizontal="left" vertical="top"/>
    </xf>
    <xf numFmtId="0" fontId="37" fillId="0" borderId="0" xfId="0" applyFont="1" applyFill="1" applyAlignment="1">
      <alignment vertical="top" shrinkToFit="1"/>
    </xf>
    <xf numFmtId="0" fontId="37" fillId="0" borderId="0" xfId="0" applyFont="1" applyFill="1" applyAlignment="1">
      <alignment vertical="top"/>
    </xf>
    <xf numFmtId="0" fontId="37" fillId="0" borderId="0" xfId="0" applyFont="1" applyAlignment="1">
      <alignment vertical="top" shrinkToFit="1"/>
    </xf>
    <xf numFmtId="14" fontId="39" fillId="0" borderId="0" xfId="0" applyNumberFormat="1" applyFont="1" applyFill="1" applyAlignment="1">
      <alignment horizontal="right" vertical="top"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7" fillId="0" borderId="1" xfId="0" applyFont="1" applyFill="1" applyBorder="1" applyAlignment="1">
      <alignment vertical="top"/>
    </xf>
    <xf numFmtId="0" fontId="37" fillId="0" borderId="1" xfId="1" applyFont="1" applyFill="1" applyBorder="1" applyAlignment="1">
      <alignment horizontal="left" vertical="top" shrinkToFit="1"/>
    </xf>
    <xf numFmtId="0" fontId="37" fillId="2" borderId="1" xfId="1" applyFont="1" applyFill="1" applyBorder="1" applyAlignment="1">
      <alignment horizontal="left" vertical="top" shrinkToFit="1"/>
    </xf>
    <xf numFmtId="0" fontId="37" fillId="0" borderId="1" xfId="0" applyFont="1" applyFill="1" applyBorder="1" applyAlignment="1">
      <alignment horizontal="left" vertical="top" shrinkToFit="1"/>
    </xf>
    <xf numFmtId="0" fontId="37" fillId="0" borderId="1" xfId="1" applyFont="1" applyFill="1" applyBorder="1" applyAlignment="1">
      <alignment horizontal="center" vertical="top" shrinkToFit="1"/>
    </xf>
    <xf numFmtId="0" fontId="37" fillId="0" borderId="0" xfId="0" applyFont="1" applyFill="1" applyAlignment="1">
      <alignment horizontal="center" vertical="top"/>
    </xf>
    <xf numFmtId="0" fontId="43" fillId="0" borderId="1" xfId="1" applyFont="1" applyFill="1" applyBorder="1" applyAlignment="1">
      <alignment horizontal="left" vertical="top" shrinkToFit="1"/>
    </xf>
    <xf numFmtId="0" fontId="39" fillId="0" borderId="1" xfId="0" applyFont="1" applyFill="1" applyBorder="1" applyAlignment="1">
      <alignment vertical="top"/>
    </xf>
    <xf numFmtId="0" fontId="39" fillId="0" borderId="1" xfId="0" applyFont="1" applyFill="1" applyBorder="1" applyAlignment="1">
      <alignment horizontal="left" vertical="top" shrinkToFit="1"/>
    </xf>
    <xf numFmtId="0" fontId="37" fillId="2" borderId="1" xfId="0" applyFont="1" applyFill="1" applyBorder="1" applyAlignment="1">
      <alignment horizontal="left" vertical="top" shrinkToFit="1"/>
    </xf>
    <xf numFmtId="0" fontId="37" fillId="0" borderId="1" xfId="0" applyFont="1" applyFill="1" applyBorder="1" applyAlignment="1">
      <alignment horizontal="center"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37" fillId="0" borderId="1" xfId="0" applyFont="1" applyBorder="1" applyAlignment="1">
      <alignment vertical="top"/>
    </xf>
    <xf numFmtId="0" fontId="37"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7" fillId="0" borderId="1" xfId="0" applyFont="1" applyFill="1" applyBorder="1" applyAlignment="1">
      <alignment vertical="top" shrinkToFit="1"/>
    </xf>
    <xf numFmtId="0" fontId="37" fillId="2" borderId="1" xfId="0" applyFont="1" applyFill="1" applyBorder="1" applyAlignment="1">
      <alignment vertical="top" shrinkToFit="1"/>
    </xf>
    <xf numFmtId="0" fontId="37" fillId="2" borderId="1" xfId="0" applyFont="1" applyFill="1" applyBorder="1" applyAlignment="1">
      <alignment horizontal="center" vertical="top" shrinkToFit="1"/>
    </xf>
    <xf numFmtId="0" fontId="43" fillId="2" borderId="1" xfId="0" applyFont="1" applyFill="1" applyBorder="1" applyAlignment="1">
      <alignment horizontal="left" vertical="top" shrinkToFit="1"/>
    </xf>
    <xf numFmtId="0" fontId="37" fillId="2" borderId="1" xfId="1" applyFont="1" applyFill="1" applyBorder="1" applyAlignment="1">
      <alignment horizontal="center" vertical="top" shrinkToFit="1"/>
    </xf>
    <xf numFmtId="0" fontId="43" fillId="2" borderId="1" xfId="1" applyFont="1" applyFill="1" applyBorder="1" applyAlignment="1">
      <alignment horizontal="left" vertical="top" shrinkToFit="1"/>
    </xf>
    <xf numFmtId="0" fontId="37" fillId="0" borderId="1" xfId="0" applyFont="1" applyBorder="1" applyAlignment="1">
      <alignment horizontal="left" vertical="top" shrinkToFit="1"/>
    </xf>
    <xf numFmtId="0" fontId="37" fillId="0" borderId="1" xfId="0" applyFont="1" applyBorder="1" applyAlignment="1">
      <alignment vertical="top" shrinkToFit="1"/>
    </xf>
    <xf numFmtId="0" fontId="37" fillId="0" borderId="1" xfId="11" applyFont="1" applyBorder="1" applyAlignment="1">
      <alignment vertical="top" shrinkToFit="1"/>
    </xf>
    <xf numFmtId="0" fontId="37" fillId="0" borderId="1" xfId="1" applyFont="1" applyBorder="1" applyAlignment="1">
      <alignment horizontal="center" vertical="top" shrinkToFit="1"/>
    </xf>
    <xf numFmtId="0" fontId="43" fillId="0" borderId="1" xfId="0" applyFont="1" applyBorder="1" applyAlignment="1">
      <alignment horizontal="left" vertical="top" shrinkToFit="1"/>
    </xf>
    <xf numFmtId="0" fontId="37" fillId="0" borderId="1" xfId="0" applyFont="1" applyBorder="1" applyAlignment="1">
      <alignment horizontal="center" vertical="top"/>
    </xf>
    <xf numFmtId="0" fontId="37" fillId="0" borderId="1" xfId="0" applyFont="1" applyFill="1" applyBorder="1" applyAlignment="1">
      <alignment horizontal="center" vertical="top"/>
    </xf>
    <xf numFmtId="0" fontId="37" fillId="2" borderId="1" xfId="0" applyFont="1" applyFill="1" applyBorder="1" applyAlignment="1">
      <alignment horizontal="center" vertical="top"/>
    </xf>
    <xf numFmtId="0" fontId="46" fillId="2" borderId="1" xfId="0" applyFont="1" applyFill="1" applyBorder="1" applyAlignment="1">
      <alignment horizontal="left" vertical="top" wrapText="1" shrinkToFit="1"/>
    </xf>
    <xf numFmtId="0" fontId="37" fillId="0" borderId="1" xfId="1" applyFont="1" applyBorder="1" applyAlignment="1">
      <alignment vertical="top" shrinkToFit="1"/>
    </xf>
    <xf numFmtId="0" fontId="37" fillId="2" borderId="1" xfId="11" applyFont="1" applyFill="1" applyBorder="1" applyAlignment="1">
      <alignment vertical="top" shrinkToFit="1"/>
    </xf>
    <xf numFmtId="0" fontId="37" fillId="2" borderId="1" xfId="0" applyFont="1" applyFill="1" applyBorder="1" applyAlignment="1">
      <alignment vertical="top" wrapText="1"/>
    </xf>
    <xf numFmtId="0" fontId="37" fillId="0" borderId="1" xfId="5" applyFont="1" applyBorder="1" applyAlignment="1">
      <alignment vertical="top" shrinkToFit="1"/>
    </xf>
    <xf numFmtId="0" fontId="37" fillId="2" borderId="1" xfId="5" applyFont="1" applyFill="1" applyBorder="1" applyAlignment="1">
      <alignment vertical="top" shrinkToFit="1"/>
    </xf>
    <xf numFmtId="0" fontId="37" fillId="0" borderId="1" xfId="5" applyFont="1" applyFill="1" applyBorder="1" applyAlignment="1">
      <alignment horizontal="center" vertical="top"/>
    </xf>
    <xf numFmtId="0" fontId="37" fillId="0" borderId="1" xfId="5" applyFont="1" applyFill="1" applyBorder="1" applyAlignment="1">
      <alignment horizontal="left" vertical="top" shrinkToFit="1"/>
    </xf>
    <xf numFmtId="0" fontId="43" fillId="0" borderId="1" xfId="5" applyFont="1" applyFill="1" applyBorder="1" applyAlignment="1">
      <alignment horizontal="left" vertical="top" shrinkToFit="1"/>
    </xf>
    <xf numFmtId="0" fontId="37" fillId="2" borderId="1" xfId="0" applyFont="1" applyFill="1" applyBorder="1" applyAlignment="1">
      <alignment vertical="top"/>
    </xf>
    <xf numFmtId="0" fontId="37" fillId="0" borderId="1" xfId="4" applyFont="1" applyFill="1" applyBorder="1" applyAlignment="1">
      <alignment vertical="top" shrinkToFit="1"/>
    </xf>
    <xf numFmtId="0" fontId="37" fillId="2" borderId="1" xfId="4" applyFont="1" applyFill="1" applyBorder="1" applyAlignment="1">
      <alignment vertical="top"/>
    </xf>
    <xf numFmtId="0" fontId="37" fillId="0" borderId="1" xfId="4" applyFont="1" applyFill="1" applyBorder="1" applyAlignment="1">
      <alignment horizontal="center" vertical="top"/>
    </xf>
    <xf numFmtId="0" fontId="37" fillId="0" borderId="1" xfId="4" applyFont="1" applyFill="1" applyBorder="1" applyAlignment="1">
      <alignment horizontal="left" vertical="top" shrinkToFit="1"/>
    </xf>
    <xf numFmtId="0" fontId="43" fillId="0" borderId="1" xfId="4" applyFont="1" applyFill="1" applyBorder="1" applyAlignment="1">
      <alignment horizontal="left" vertical="top" shrinkToFit="1"/>
    </xf>
    <xf numFmtId="0" fontId="37" fillId="0" borderId="1" xfId="3" applyFont="1" applyBorder="1" applyAlignment="1">
      <alignment vertical="top" shrinkToFit="1"/>
    </xf>
    <xf numFmtId="0" fontId="37" fillId="2" borderId="1" xfId="3" applyFont="1" applyFill="1" applyBorder="1" applyAlignment="1">
      <alignment vertical="top" shrinkToFit="1"/>
    </xf>
    <xf numFmtId="0" fontId="37" fillId="0" borderId="1" xfId="3" applyFont="1" applyBorder="1" applyAlignment="1">
      <alignment horizontal="center" vertical="top"/>
    </xf>
    <xf numFmtId="0" fontId="37" fillId="0" borderId="1" xfId="3" applyFont="1" applyFill="1" applyBorder="1" applyAlignment="1">
      <alignment horizontal="left" vertical="top" shrinkToFit="1"/>
    </xf>
    <xf numFmtId="0" fontId="43" fillId="0" borderId="1" xfId="3" applyFont="1" applyFill="1" applyBorder="1" applyAlignment="1">
      <alignment horizontal="left" vertical="top" shrinkToFit="1"/>
    </xf>
    <xf numFmtId="0" fontId="37" fillId="0" borderId="1" xfId="2" applyFont="1" applyFill="1" applyBorder="1" applyAlignment="1">
      <alignment vertical="top" shrinkToFit="1"/>
    </xf>
    <xf numFmtId="0" fontId="37" fillId="2" borderId="1" xfId="2" applyFont="1" applyFill="1" applyBorder="1" applyAlignment="1">
      <alignment vertical="top" shrinkToFit="1"/>
    </xf>
    <xf numFmtId="0" fontId="37" fillId="0" borderId="1" xfId="2" applyFont="1" applyFill="1" applyBorder="1" applyAlignment="1">
      <alignment horizontal="center" vertical="top"/>
    </xf>
    <xf numFmtId="0" fontId="37" fillId="0" borderId="1" xfId="2" applyFont="1" applyFill="1" applyBorder="1" applyAlignment="1">
      <alignment horizontal="left" vertical="top" shrinkToFit="1"/>
    </xf>
    <xf numFmtId="0" fontId="43" fillId="0" borderId="1" xfId="2" applyFont="1" applyFill="1" applyBorder="1" applyAlignment="1">
      <alignment horizontal="left" vertical="top" shrinkToFit="1"/>
    </xf>
    <xf numFmtId="0" fontId="37" fillId="0" borderId="1" xfId="7" applyFont="1" applyFill="1" applyBorder="1" applyAlignment="1">
      <alignment vertical="top" shrinkToFit="1"/>
    </xf>
    <xf numFmtId="0" fontId="37" fillId="2" borderId="1" xfId="7" applyFont="1" applyFill="1" applyBorder="1" applyAlignment="1">
      <alignment vertical="top" shrinkToFit="1"/>
    </xf>
    <xf numFmtId="0" fontId="37" fillId="0" borderId="1" xfId="7" applyFont="1" applyFill="1" applyBorder="1" applyAlignment="1">
      <alignment horizontal="center" vertical="top"/>
    </xf>
    <xf numFmtId="0" fontId="37" fillId="0" borderId="1" xfId="7" applyFont="1" applyFill="1" applyBorder="1" applyAlignment="1">
      <alignment horizontal="left" vertical="top" shrinkToFit="1"/>
    </xf>
    <xf numFmtId="0" fontId="43" fillId="0" borderId="1" xfId="7" applyFont="1" applyFill="1" applyBorder="1" applyAlignment="1">
      <alignment horizontal="left" vertical="top" shrinkToFit="1"/>
    </xf>
    <xf numFmtId="0" fontId="37" fillId="0" borderId="1" xfId="9" applyFont="1" applyBorder="1" applyAlignment="1">
      <alignment vertical="top" shrinkToFit="1"/>
    </xf>
    <xf numFmtId="0" fontId="37" fillId="2" borderId="1" xfId="9" applyFont="1" applyFill="1" applyBorder="1" applyAlignment="1">
      <alignment vertical="top"/>
    </xf>
    <xf numFmtId="0" fontId="47" fillId="0" borderId="1" xfId="0" applyFont="1" applyBorder="1" applyAlignment="1">
      <alignment horizontal="left" vertical="top" shrinkToFit="1"/>
    </xf>
    <xf numFmtId="0" fontId="37" fillId="0" borderId="1" xfId="10" applyFont="1" applyBorder="1" applyAlignment="1">
      <alignment vertical="top" shrinkToFit="1"/>
    </xf>
    <xf numFmtId="0" fontId="37" fillId="2" borderId="1" xfId="10" applyFont="1" applyFill="1" applyBorder="1" applyAlignment="1">
      <alignment vertical="top" shrinkToFit="1"/>
    </xf>
    <xf numFmtId="0" fontId="37" fillId="0" borderId="1" xfId="10" applyFont="1" applyFill="1" applyBorder="1" applyAlignment="1">
      <alignment horizontal="center" vertical="top"/>
    </xf>
    <xf numFmtId="0" fontId="37" fillId="0" borderId="1" xfId="10" applyFont="1" applyFill="1" applyBorder="1" applyAlignment="1">
      <alignment vertical="top" shrinkToFit="1"/>
    </xf>
    <xf numFmtId="0" fontId="43" fillId="0" borderId="1" xfId="10" applyFont="1" applyFill="1" applyBorder="1" applyAlignment="1">
      <alignment vertical="top" shrinkToFit="1"/>
    </xf>
    <xf numFmtId="0" fontId="37" fillId="0" borderId="1" xfId="11" applyFont="1" applyBorder="1" applyAlignment="1">
      <alignment horizontal="center" vertical="top"/>
    </xf>
    <xf numFmtId="0" fontId="43" fillId="0" borderId="1" xfId="11" applyFont="1" applyBorder="1" applyAlignment="1">
      <alignment vertical="top" shrinkToFit="1"/>
    </xf>
    <xf numFmtId="0" fontId="37" fillId="0" borderId="1" xfId="11" applyFont="1" applyBorder="1" applyAlignment="1">
      <alignment horizontal="lef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37" fillId="0" borderId="1" xfId="1" applyFont="1" applyBorder="1" applyAlignment="1">
      <alignment vertical="top"/>
    </xf>
    <xf numFmtId="0" fontId="37" fillId="0" borderId="1" xfId="11" applyFont="1" applyBorder="1" applyAlignment="1">
      <alignment horizontal="center" vertical="top" shrinkToFit="1"/>
    </xf>
    <xf numFmtId="0" fontId="37" fillId="0" borderId="1" xfId="1" applyFont="1" applyBorder="1" applyAlignment="1">
      <alignment horizontal="right" vertical="top" shrinkToFit="1"/>
    </xf>
    <xf numFmtId="0" fontId="37" fillId="0" borderId="1" xfId="1" applyFont="1" applyBorder="1" applyAlignment="1">
      <alignment horizontal="left" vertical="top" shrinkToFit="1"/>
    </xf>
    <xf numFmtId="0" fontId="37" fillId="2" borderId="1" xfId="11" applyFont="1" applyFill="1" applyBorder="1" applyAlignment="1">
      <alignment horizontal="left" vertical="top" shrinkToFit="1"/>
    </xf>
    <xf numFmtId="0" fontId="37" fillId="0" borderId="1" xfId="12" applyFont="1" applyBorder="1" applyAlignment="1" applyProtection="1">
      <alignment vertical="top" shrinkToFit="1"/>
      <protection locked="0"/>
    </xf>
    <xf numFmtId="0" fontId="37" fillId="0" borderId="1" xfId="12" applyFont="1" applyBorder="1" applyAlignment="1" applyProtection="1">
      <alignment horizontal="center" vertical="top"/>
      <protection locked="0"/>
    </xf>
    <xf numFmtId="0" fontId="37" fillId="0" borderId="1" xfId="12" applyFont="1" applyBorder="1" applyAlignment="1" applyProtection="1">
      <alignment vertical="top"/>
      <protection locked="0"/>
    </xf>
    <xf numFmtId="0" fontId="37" fillId="0" borderId="1" xfId="12" applyFont="1" applyBorder="1" applyAlignment="1" applyProtection="1">
      <alignment horizontal="left" vertical="top" shrinkToFit="1"/>
      <protection locked="0"/>
    </xf>
    <xf numFmtId="0" fontId="43" fillId="0" borderId="1" xfId="0" applyFont="1" applyBorder="1" applyAlignment="1">
      <alignment vertical="top"/>
    </xf>
    <xf numFmtId="0" fontId="37" fillId="0" borderId="1" xfId="0" applyFont="1" applyBorder="1" applyAlignment="1">
      <alignment vertical="top" wrapText="1"/>
    </xf>
    <xf numFmtId="0" fontId="48" fillId="0" borderId="1" xfId="0" applyFont="1" applyBorder="1" applyAlignment="1">
      <alignment vertical="top"/>
    </xf>
    <xf numFmtId="0" fontId="37" fillId="0" borderId="1" xfId="0" applyFont="1" applyBorder="1" applyAlignment="1">
      <alignment vertical="top" wrapText="1" shrinkToFit="1"/>
    </xf>
    <xf numFmtId="0" fontId="48" fillId="0" borderId="1" xfId="0" applyFont="1" applyBorder="1" applyAlignment="1">
      <alignment vertical="top" shrinkToFit="1"/>
    </xf>
    <xf numFmtId="0" fontId="37" fillId="0" borderId="1" xfId="13" applyFont="1" applyBorder="1" applyAlignment="1" applyProtection="1">
      <alignment vertical="top"/>
      <protection locked="0"/>
    </xf>
    <xf numFmtId="0" fontId="37" fillId="0" borderId="1" xfId="0" applyFont="1" applyBorder="1" applyAlignment="1" applyProtection="1">
      <alignment vertical="top"/>
      <protection locked="0"/>
    </xf>
    <xf numFmtId="0" fontId="49" fillId="0" borderId="1" xfId="0" applyFont="1" applyBorder="1" applyAlignment="1">
      <alignment horizontal="justify" vertical="top"/>
    </xf>
    <xf numFmtId="0" fontId="49" fillId="0" borderId="1" xfId="0" applyFont="1" applyBorder="1" applyAlignment="1">
      <alignment vertical="top"/>
    </xf>
    <xf numFmtId="0" fontId="39" fillId="0" borderId="1" xfId="0" applyFont="1" applyBorder="1" applyAlignment="1">
      <alignment vertical="top"/>
    </xf>
    <xf numFmtId="0" fontId="50" fillId="0" borderId="1" xfId="0" applyFont="1" applyBorder="1" applyAlignment="1">
      <alignment vertical="top"/>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2" borderId="4" xfId="0" applyFont="1" applyFill="1" applyBorder="1" applyAlignment="1" applyProtection="1">
      <alignment horizontal="center" vertical="center"/>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38" fillId="0" borderId="0" xfId="0" applyFont="1" applyFill="1" applyAlignment="1">
      <alignment horizontal="left" vertical="top"/>
    </xf>
    <xf numFmtId="0" fontId="38" fillId="0" borderId="0" xfId="0" applyFont="1" applyFill="1" applyAlignment="1">
      <alignment horizontal="center" vertical="top"/>
    </xf>
    <xf numFmtId="0" fontId="39" fillId="0" borderId="1" xfId="0" applyFont="1" applyBorder="1" applyAlignment="1">
      <alignment vertical="top" wrapText="1" shrinkToFit="1"/>
    </xf>
    <xf numFmtId="0" fontId="13" fillId="0" borderId="1" xfId="13" applyFont="1" applyBorder="1" applyAlignment="1">
      <alignment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299357</xdr:colOff>
      <xdr:row>0</xdr:row>
      <xdr:rowOff>81643</xdr:rowOff>
    </xdr:from>
    <xdr:to>
      <xdr:col>15</xdr:col>
      <xdr:colOff>665051</xdr:colOff>
      <xdr:row>5</xdr:row>
      <xdr:rowOff>37420</xdr:rowOff>
    </xdr:to>
    <xdr:sp macro="" textlink="">
      <xdr:nvSpPr>
        <xdr:cNvPr id="2" name="テキスト ボックス 1"/>
        <xdr:cNvSpPr txBox="1"/>
      </xdr:nvSpPr>
      <xdr:spPr>
        <a:xfrm>
          <a:off x="6613071" y="81643"/>
          <a:ext cx="8598016" cy="122124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当該様式（様式⑫）は、様式②の作成を支援するための様式です。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また該当する代表事業者及び協力事業者は提出が必要です。</a:t>
          </a:r>
        </a:p>
      </xdr:txBody>
    </xdr:sp>
    <xdr:clientData/>
  </xdr:twoCellAnchor>
  <xdr:twoCellAnchor>
    <xdr:from>
      <xdr:col>5</xdr:col>
      <xdr:colOff>340179</xdr:colOff>
      <xdr:row>5</xdr:row>
      <xdr:rowOff>176893</xdr:rowOff>
    </xdr:from>
    <xdr:to>
      <xdr:col>14</xdr:col>
      <xdr:colOff>52151</xdr:colOff>
      <xdr:row>7</xdr:row>
      <xdr:rowOff>69449</xdr:rowOff>
    </xdr:to>
    <xdr:sp macro="" textlink="">
      <xdr:nvSpPr>
        <xdr:cNvPr id="4" name="テキスト ボックス 3"/>
        <xdr:cNvSpPr txBox="1"/>
      </xdr:nvSpPr>
      <xdr:spPr>
        <a:xfrm>
          <a:off x="6653893" y="1442357"/>
          <a:ext cx="7114258" cy="355199"/>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95250</xdr:rowOff>
    </xdr:from>
    <xdr:to>
      <xdr:col>14</xdr:col>
      <xdr:colOff>495300</xdr:colOff>
      <xdr:row>3</xdr:row>
      <xdr:rowOff>161924</xdr:rowOff>
    </xdr:to>
    <xdr:sp macro="" textlink="">
      <xdr:nvSpPr>
        <xdr:cNvPr id="2" name="テキスト ボックス 1"/>
        <xdr:cNvSpPr txBox="1"/>
      </xdr:nvSpPr>
      <xdr:spPr>
        <a:xfrm>
          <a:off x="5105400" y="95250"/>
          <a:ext cx="5867400" cy="75247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当該様式（様式⑬）は、様式②の作成を支援するための様式です。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13</xdr:col>
      <xdr:colOff>333376</xdr:colOff>
      <xdr:row>7</xdr:row>
      <xdr:rowOff>47625</xdr:rowOff>
    </xdr:to>
    <xdr:sp macro="" textlink="">
      <xdr:nvSpPr>
        <xdr:cNvPr id="3" name="テキスト ボックス 2"/>
        <xdr:cNvSpPr txBox="1"/>
      </xdr:nvSpPr>
      <xdr:spPr>
        <a:xfrm>
          <a:off x="5124450" y="981075"/>
          <a:ext cx="4886326" cy="666750"/>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4</xdr:row>
      <xdr:rowOff>57150</xdr:rowOff>
    </xdr:from>
    <xdr:to>
      <xdr:col>8</xdr:col>
      <xdr:colOff>628651</xdr:colOff>
      <xdr:row>8</xdr:row>
      <xdr:rowOff>180975</xdr:rowOff>
    </xdr:to>
    <xdr:sp macro="" textlink="">
      <xdr:nvSpPr>
        <xdr:cNvPr id="2" name="テキスト ボックス 1"/>
        <xdr:cNvSpPr txBox="1"/>
      </xdr:nvSpPr>
      <xdr:spPr>
        <a:xfrm>
          <a:off x="5372100" y="1028700"/>
          <a:ext cx="3895726" cy="1038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当該様式（様式⑬</a:t>
          </a:r>
          <a:r>
            <a:rPr kumimoji="1" lang="en-US" altLang="ja-JP" sz="1050" b="1">
              <a:solidFill>
                <a:srgbClr val="FF0000"/>
              </a:solidFill>
              <a:effectLst/>
              <a:latin typeface="+mn-lt"/>
              <a:ea typeface="+mn-ea"/>
              <a:cs typeface="+mn-cs"/>
            </a:rPr>
            <a:t>-1</a:t>
          </a:r>
          <a:r>
            <a:rPr kumimoji="1" lang="ja-JP" altLang="en-US" sz="1050" b="1">
              <a:solidFill>
                <a:srgbClr val="FF0000"/>
              </a:solidFill>
              <a:effectLst/>
              <a:latin typeface="+mn-lt"/>
              <a:ea typeface="+mn-ea"/>
              <a:cs typeface="+mn-cs"/>
            </a:rPr>
            <a:t>）は、様式②の作成を支援するための様式です。実施状況報告時及び完了実績報告時には、同様の様式を提出していただきます。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3</xdr:row>
      <xdr:rowOff>57150</xdr:rowOff>
    </xdr:from>
    <xdr:to>
      <xdr:col>11</xdr:col>
      <xdr:colOff>809625</xdr:colOff>
      <xdr:row>7</xdr:row>
      <xdr:rowOff>171450</xdr:rowOff>
    </xdr:to>
    <xdr:sp macro="" textlink="">
      <xdr:nvSpPr>
        <xdr:cNvPr id="2" name="テキスト ボックス 1"/>
        <xdr:cNvSpPr txBox="1"/>
      </xdr:nvSpPr>
      <xdr:spPr>
        <a:xfrm>
          <a:off x="5476875" y="790575"/>
          <a:ext cx="4943475" cy="1028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当該様式（様式⑬</a:t>
          </a:r>
          <a:r>
            <a:rPr kumimoji="1" lang="en-US" altLang="ja-JP" sz="1100" b="1">
              <a:solidFill>
                <a:srgbClr val="FF0000"/>
              </a:solidFill>
            </a:rPr>
            <a:t>-2</a:t>
          </a:r>
          <a:r>
            <a:rPr kumimoji="1" lang="ja-JP" altLang="en-US" sz="1100" b="1">
              <a:solidFill>
                <a:srgbClr val="FF0000"/>
              </a:solidFill>
            </a:rPr>
            <a:t>）は、様式②の作成を支援するための様式です。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当該様式（様式⑭）は、様式②の作成を支援するための様式です。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12</xdr:col>
      <xdr:colOff>845484</xdr:colOff>
      <xdr:row>5</xdr:row>
      <xdr:rowOff>123125</xdr:rowOff>
    </xdr:to>
    <xdr:sp macro="" textlink="">
      <xdr:nvSpPr>
        <xdr:cNvPr id="2" name="テキスト ボックス 1"/>
        <xdr:cNvSpPr txBox="1"/>
      </xdr:nvSpPr>
      <xdr:spPr>
        <a:xfrm>
          <a:off x="7474324" y="459441"/>
          <a:ext cx="916024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当該様式（様式⑮）は、様式②の作成を支援するための様式です。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wsDr>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I2" sqref="I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215</v>
      </c>
      <c r="B1" s="94" t="s">
        <v>224</v>
      </c>
      <c r="C1" s="94" t="s">
        <v>225</v>
      </c>
      <c r="D1" s="113" t="s">
        <v>216</v>
      </c>
      <c r="E1" s="94" t="s">
        <v>217</v>
      </c>
      <c r="F1" s="94" t="s">
        <v>218</v>
      </c>
      <c r="G1" s="94" t="s">
        <v>219</v>
      </c>
      <c r="H1" s="94" t="s">
        <v>220</v>
      </c>
      <c r="I1" s="94" t="s">
        <v>221</v>
      </c>
      <c r="J1" s="94" t="s">
        <v>222</v>
      </c>
      <c r="K1" s="94" t="s">
        <v>223</v>
      </c>
      <c r="L1" s="95" t="s">
        <v>18</v>
      </c>
      <c r="M1" s="95" t="s">
        <v>17</v>
      </c>
      <c r="N1" s="95" t="s">
        <v>178</v>
      </c>
      <c r="O1" s="95" t="s">
        <v>180</v>
      </c>
      <c r="P1" s="96" t="s">
        <v>16</v>
      </c>
      <c r="Q1" s="97" t="s">
        <v>241</v>
      </c>
      <c r="R1" s="97" t="s">
        <v>9</v>
      </c>
      <c r="S1" s="97" t="s">
        <v>243</v>
      </c>
      <c r="T1" s="97" t="s">
        <v>15</v>
      </c>
      <c r="U1" s="97" t="s">
        <v>244</v>
      </c>
      <c r="V1" s="97" t="s">
        <v>245</v>
      </c>
      <c r="W1" s="97" t="s">
        <v>206</v>
      </c>
      <c r="X1" s="97" t="s">
        <v>191</v>
      </c>
      <c r="Y1" s="97" t="s">
        <v>246</v>
      </c>
      <c r="Z1" s="97" t="s">
        <v>7</v>
      </c>
      <c r="AA1" s="97" t="s">
        <v>4</v>
      </c>
      <c r="AB1" s="97" t="s">
        <v>248</v>
      </c>
      <c r="AC1" s="97" t="s">
        <v>247</v>
      </c>
      <c r="AD1" s="97" t="s">
        <v>249</v>
      </c>
      <c r="AE1" s="97" t="s">
        <v>6</v>
      </c>
      <c r="AF1" s="97" t="s">
        <v>250</v>
      </c>
      <c r="AG1" s="97" t="s">
        <v>251</v>
      </c>
      <c r="AH1" s="97" t="s">
        <v>252</v>
      </c>
      <c r="AI1" s="97" t="s">
        <v>253</v>
      </c>
      <c r="AJ1" s="97" t="s">
        <v>254</v>
      </c>
      <c r="AK1" s="97" t="s">
        <v>255</v>
      </c>
      <c r="AL1" s="97" t="s">
        <v>256</v>
      </c>
      <c r="AM1" s="97" t="s">
        <v>257</v>
      </c>
      <c r="AN1" s="97" t="s">
        <v>258</v>
      </c>
      <c r="AO1" s="97" t="s">
        <v>259</v>
      </c>
      <c r="AP1" s="97" t="s">
        <v>204</v>
      </c>
      <c r="AQ1" s="97" t="s">
        <v>13</v>
      </c>
      <c r="AR1" s="97" t="s">
        <v>12</v>
      </c>
      <c r="AS1" s="97" t="s">
        <v>11</v>
      </c>
      <c r="AT1" s="97" t="s">
        <v>203</v>
      </c>
      <c r="AU1" s="97" t="s">
        <v>13</v>
      </c>
      <c r="AV1" s="97" t="s">
        <v>12</v>
      </c>
      <c r="AW1" s="97" t="s">
        <v>11</v>
      </c>
      <c r="AX1" s="98" t="s">
        <v>269</v>
      </c>
      <c r="AY1" s="98" t="s">
        <v>242</v>
      </c>
      <c r="AZ1" s="98" t="s">
        <v>261</v>
      </c>
      <c r="BA1" s="132" t="s">
        <v>327</v>
      </c>
      <c r="BB1" s="98" t="s">
        <v>262</v>
      </c>
      <c r="BC1" s="98" t="s">
        <v>263</v>
      </c>
      <c r="BD1" s="98" t="s">
        <v>264</v>
      </c>
      <c r="BE1" s="98" t="s">
        <v>265</v>
      </c>
      <c r="BF1" s="98" t="s">
        <v>266</v>
      </c>
      <c r="BG1" s="98" t="s">
        <v>226</v>
      </c>
      <c r="BH1" s="98" t="s">
        <v>228</v>
      </c>
      <c r="BI1" s="98" t="s">
        <v>227</v>
      </c>
      <c r="BJ1" s="98" t="s">
        <v>267</v>
      </c>
      <c r="BK1" s="98" t="s">
        <v>268</v>
      </c>
      <c r="BL1" s="98" t="s">
        <v>233</v>
      </c>
      <c r="BM1" s="98" t="s">
        <v>234</v>
      </c>
      <c r="BN1" s="98" t="s">
        <v>235</v>
      </c>
      <c r="BO1" s="98" t="s">
        <v>236</v>
      </c>
      <c r="BP1" s="98" t="s">
        <v>237</v>
      </c>
      <c r="BQ1" s="98" t="s">
        <v>238</v>
      </c>
      <c r="BR1" s="98" t="s">
        <v>239</v>
      </c>
      <c r="BS1" s="98" t="s">
        <v>240</v>
      </c>
      <c r="BT1" s="98" t="s">
        <v>229</v>
      </c>
      <c r="BU1" s="98" t="s">
        <v>230</v>
      </c>
      <c r="BV1" s="98" t="s">
        <v>231</v>
      </c>
      <c r="BW1" s="98" t="s">
        <v>199</v>
      </c>
      <c r="BX1" s="98" t="s">
        <v>201</v>
      </c>
      <c r="BY1" s="98" t="s">
        <v>200</v>
      </c>
      <c r="BZ1" s="98" t="s">
        <v>232</v>
      </c>
      <c r="CA1" s="98" t="s">
        <v>199</v>
      </c>
      <c r="CB1" s="98" t="s">
        <v>201</v>
      </c>
      <c r="CC1" s="99" t="s">
        <v>200</v>
      </c>
      <c r="CD1" s="100" t="s">
        <v>260</v>
      </c>
      <c r="CE1" s="100" t="s">
        <v>270</v>
      </c>
      <c r="CF1" s="100" t="s">
        <v>280</v>
      </c>
      <c r="CG1" s="100" t="s">
        <v>281</v>
      </c>
      <c r="CH1" s="100" t="s">
        <v>271</v>
      </c>
      <c r="CI1" s="100" t="s">
        <v>272</v>
      </c>
      <c r="CJ1" s="100" t="s">
        <v>273</v>
      </c>
      <c r="CK1" s="100" t="s">
        <v>278</v>
      </c>
      <c r="CL1" s="100" t="s">
        <v>274</v>
      </c>
      <c r="CM1" s="100" t="s">
        <v>279</v>
      </c>
      <c r="CN1" s="100" t="s">
        <v>275</v>
      </c>
      <c r="CO1" s="100" t="s">
        <v>276</v>
      </c>
      <c r="CP1" s="100" t="s">
        <v>265</v>
      </c>
      <c r="CQ1" s="101" t="s">
        <v>277</v>
      </c>
      <c r="CR1" s="102" t="s">
        <v>270</v>
      </c>
      <c r="CS1" s="102" t="s">
        <v>271</v>
      </c>
      <c r="CT1" s="102" t="s">
        <v>282</v>
      </c>
      <c r="CU1" s="102" t="s">
        <v>272</v>
      </c>
      <c r="CV1" s="102" t="s">
        <v>283</v>
      </c>
      <c r="CW1" s="102" t="s">
        <v>284</v>
      </c>
      <c r="CX1" s="102" t="s">
        <v>285</v>
      </c>
      <c r="CY1" s="102" t="s">
        <v>286</v>
      </c>
      <c r="CZ1" s="103" t="s">
        <v>260</v>
      </c>
      <c r="DA1" s="104" t="s">
        <v>270</v>
      </c>
      <c r="DB1" s="104" t="s">
        <v>282</v>
      </c>
      <c r="DC1" s="104" t="s">
        <v>287</v>
      </c>
      <c r="DD1" s="104" t="s">
        <v>266</v>
      </c>
      <c r="DE1" s="104" t="s">
        <v>226</v>
      </c>
      <c r="DF1" s="104" t="s">
        <v>275</v>
      </c>
      <c r="DG1" s="104" t="s">
        <v>290</v>
      </c>
      <c r="DH1" s="104" t="s">
        <v>289</v>
      </c>
      <c r="DI1" s="104" t="s">
        <v>288</v>
      </c>
      <c r="DJ1" s="105" t="s">
        <v>291</v>
      </c>
      <c r="DK1" s="105" t="s">
        <v>292</v>
      </c>
      <c r="DL1" s="105" t="s">
        <v>293</v>
      </c>
      <c r="DM1" s="105" t="s">
        <v>294</v>
      </c>
      <c r="DN1" s="105" t="s">
        <v>295</v>
      </c>
      <c r="DO1" s="105" t="s">
        <v>296</v>
      </c>
      <c r="DP1" s="105" t="s">
        <v>302</v>
      </c>
      <c r="DQ1" s="105" t="s">
        <v>303</v>
      </c>
      <c r="DR1" s="106" t="s">
        <v>297</v>
      </c>
      <c r="DS1" s="105" t="s">
        <v>304</v>
      </c>
      <c r="DT1" s="105" t="s">
        <v>305</v>
      </c>
      <c r="DU1" s="105" t="s">
        <v>306</v>
      </c>
      <c r="DV1" s="107" t="s">
        <v>307</v>
      </c>
      <c r="DW1" s="107" t="s">
        <v>308</v>
      </c>
      <c r="DX1" s="107" t="s">
        <v>298</v>
      </c>
      <c r="DY1" s="107" t="s">
        <v>299</v>
      </c>
      <c r="DZ1" s="107" t="s">
        <v>300</v>
      </c>
      <c r="EA1" s="107" t="s">
        <v>301</v>
      </c>
      <c r="EB1" s="107" t="s">
        <v>302</v>
      </c>
      <c r="EC1" s="107" t="s">
        <v>303</v>
      </c>
      <c r="ED1" s="107" t="s">
        <v>309</v>
      </c>
      <c r="EE1" s="107" t="s">
        <v>310</v>
      </c>
      <c r="EF1" s="107" t="s">
        <v>305</v>
      </c>
      <c r="EG1" s="108" t="s">
        <v>306</v>
      </c>
    </row>
    <row r="2" spans="1:137">
      <c r="A2" s="109"/>
      <c r="B2" s="19" t="str">
        <f>LEFT(A2,12)</f>
        <v/>
      </c>
      <c r="C2" s="19" t="e">
        <f>VALUE(RIGHT(A2,8))</f>
        <v>#VALUE!</v>
      </c>
      <c r="D2" s="114" t="s">
        <v>702</v>
      </c>
      <c r="E2" s="19" t="s">
        <v>703</v>
      </c>
      <c r="F2" s="19" t="s">
        <v>704</v>
      </c>
      <c r="G2" s="19" t="s">
        <v>705</v>
      </c>
      <c r="H2" s="19" t="s">
        <v>706</v>
      </c>
      <c r="I2" s="19" t="s">
        <v>707</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hidden="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999</v>
      </c>
      <c r="E1" s="202"/>
      <c r="K1" s="21"/>
      <c r="L1" s="21"/>
      <c r="M1" s="21"/>
      <c r="N1" s="21"/>
      <c r="O1" s="21"/>
      <c r="P1" s="21"/>
      <c r="Q1" s="21"/>
      <c r="R1" s="21"/>
      <c r="AK1" s="119"/>
    </row>
    <row r="2" spans="1:37" s="11" customFormat="1" ht="24" customHeight="1">
      <c r="B2" s="13"/>
      <c r="C2" s="34"/>
      <c r="D2" s="34"/>
      <c r="E2" s="34"/>
      <c r="F2" s="34"/>
      <c r="G2" s="34"/>
      <c r="H2" s="34"/>
      <c r="I2" s="34"/>
      <c r="J2" s="34"/>
      <c r="K2" s="12"/>
      <c r="L2" s="12"/>
      <c r="M2" s="12"/>
      <c r="N2" s="12"/>
      <c r="O2" s="12"/>
      <c r="P2" s="12"/>
      <c r="Q2" s="12"/>
      <c r="R2" s="12"/>
      <c r="AD2" s="34"/>
      <c r="AE2" s="34"/>
      <c r="AF2" s="34"/>
      <c r="AG2" s="34"/>
      <c r="AH2" s="34"/>
      <c r="AJ2" s="232" t="s">
        <v>577</v>
      </c>
      <c r="AK2" s="209">
        <v>45702</v>
      </c>
    </row>
    <row r="3" spans="1:37" ht="18" customHeight="1">
      <c r="B3" s="354" t="s">
        <v>18</v>
      </c>
      <c r="C3" s="354"/>
      <c r="D3" s="355"/>
      <c r="E3" s="355"/>
      <c r="F3" s="34"/>
      <c r="G3" s="34"/>
      <c r="H3" s="33"/>
      <c r="I3" s="33"/>
      <c r="J3" s="33"/>
    </row>
    <row r="4" spans="1:37" ht="18" customHeight="1">
      <c r="B4" s="354" t="s">
        <v>17</v>
      </c>
      <c r="C4" s="354"/>
      <c r="D4" s="355"/>
      <c r="E4" s="355"/>
      <c r="F4" s="34"/>
      <c r="G4" s="34"/>
    </row>
    <row r="5" spans="1:37" ht="18" customHeight="1">
      <c r="B5" s="354" t="s">
        <v>178</v>
      </c>
      <c r="C5" s="354"/>
      <c r="D5" s="355"/>
      <c r="E5" s="355"/>
      <c r="F5" s="34"/>
      <c r="G5" s="34"/>
      <c r="K5" s="21"/>
      <c r="L5" s="21"/>
      <c r="M5" s="21"/>
      <c r="N5" s="21"/>
    </row>
    <row r="6" spans="1:37" ht="18" customHeight="1">
      <c r="B6" s="354" t="s">
        <v>180</v>
      </c>
      <c r="C6" s="354"/>
      <c r="D6" s="355"/>
      <c r="E6" s="355"/>
      <c r="F6" s="34"/>
      <c r="G6" s="34"/>
      <c r="K6" s="21"/>
      <c r="L6" s="21"/>
      <c r="M6" s="21"/>
      <c r="N6" s="21"/>
    </row>
    <row r="7" spans="1:37" ht="18" customHeight="1">
      <c r="B7" s="354" t="s">
        <v>747</v>
      </c>
      <c r="C7" s="354"/>
      <c r="D7" s="360"/>
      <c r="E7" s="360"/>
      <c r="F7" s="34"/>
      <c r="G7" s="34"/>
    </row>
    <row r="8" spans="1:37" ht="18" customHeight="1"/>
    <row r="9" spans="1:37" s="11" customFormat="1" ht="18" customHeight="1">
      <c r="B9" s="13" t="s">
        <v>668</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70"/>
      <c r="B10" s="338" t="s">
        <v>10</v>
      </c>
      <c r="C10" s="338" t="s">
        <v>9</v>
      </c>
      <c r="D10" s="361" t="s">
        <v>198</v>
      </c>
      <c r="E10" s="338" t="s">
        <v>15</v>
      </c>
      <c r="F10" s="338" t="s">
        <v>663</v>
      </c>
      <c r="G10" s="374" t="s">
        <v>760</v>
      </c>
      <c r="H10" s="338" t="s">
        <v>14</v>
      </c>
      <c r="I10" s="338" t="s">
        <v>664</v>
      </c>
      <c r="J10" s="338" t="s">
        <v>665</v>
      </c>
      <c r="K10" s="338" t="s">
        <v>182</v>
      </c>
      <c r="L10" s="338" t="s">
        <v>206</v>
      </c>
      <c r="M10" s="338" t="s">
        <v>191</v>
      </c>
      <c r="N10" s="338" t="s">
        <v>192</v>
      </c>
      <c r="O10" s="368" t="s">
        <v>7</v>
      </c>
      <c r="P10" s="369"/>
      <c r="Q10" s="349" t="s">
        <v>666</v>
      </c>
      <c r="R10" s="364" t="s">
        <v>171</v>
      </c>
      <c r="S10" s="365"/>
      <c r="T10" s="366" t="s">
        <v>5</v>
      </c>
      <c r="U10" s="367"/>
      <c r="V10" s="38"/>
      <c r="W10" s="362" t="s">
        <v>188</v>
      </c>
      <c r="X10" s="363"/>
      <c r="Y10" s="39"/>
      <c r="Z10" s="340" t="s">
        <v>761</v>
      </c>
      <c r="AA10" s="340"/>
      <c r="AB10" s="340" t="s">
        <v>762</v>
      </c>
      <c r="AC10" s="340"/>
      <c r="AD10" s="335" t="s">
        <v>1000</v>
      </c>
      <c r="AE10" s="336"/>
      <c r="AF10" s="336"/>
      <c r="AG10" s="337"/>
      <c r="AH10" s="335" t="s">
        <v>667</v>
      </c>
      <c r="AI10" s="336"/>
      <c r="AJ10" s="336"/>
      <c r="AK10" s="337"/>
    </row>
    <row r="11" spans="1:37" ht="30.75" customHeight="1">
      <c r="A11" s="370"/>
      <c r="B11" s="339"/>
      <c r="C11" s="339"/>
      <c r="D11" s="361"/>
      <c r="E11" s="339"/>
      <c r="F11" s="339"/>
      <c r="G11" s="375"/>
      <c r="H11" s="339"/>
      <c r="I11" s="339"/>
      <c r="J11" s="339"/>
      <c r="K11" s="339"/>
      <c r="L11" s="339"/>
      <c r="M11" s="339"/>
      <c r="N11" s="339"/>
      <c r="O11" s="32"/>
      <c r="P11" s="32" t="s">
        <v>4</v>
      </c>
      <c r="Q11" s="350"/>
      <c r="R11" s="3" t="s">
        <v>3</v>
      </c>
      <c r="S11" s="3" t="s">
        <v>2</v>
      </c>
      <c r="T11" s="3" t="s">
        <v>3</v>
      </c>
      <c r="U11" s="3" t="s">
        <v>2</v>
      </c>
      <c r="V11" s="37" t="s">
        <v>194</v>
      </c>
      <c r="W11" s="25" t="s">
        <v>3</v>
      </c>
      <c r="X11" s="25" t="s">
        <v>2</v>
      </c>
      <c r="Y11" s="37" t="s">
        <v>194</v>
      </c>
      <c r="Z11" s="43" t="s">
        <v>229</v>
      </c>
      <c r="AA11" s="43" t="s">
        <v>230</v>
      </c>
      <c r="AB11" s="43" t="s">
        <v>229</v>
      </c>
      <c r="AC11" s="43" t="s">
        <v>230</v>
      </c>
      <c r="AD11" s="118"/>
      <c r="AE11" s="120" t="s">
        <v>13</v>
      </c>
      <c r="AF11" s="120" t="s">
        <v>12</v>
      </c>
      <c r="AG11" s="120" t="s">
        <v>11</v>
      </c>
      <c r="AH11" s="118"/>
      <c r="AI11" s="120" t="s">
        <v>13</v>
      </c>
      <c r="AJ11" s="120" t="s">
        <v>12</v>
      </c>
      <c r="AK11" s="120" t="s">
        <v>11</v>
      </c>
    </row>
    <row r="12" spans="1:37" ht="18" customHeight="1">
      <c r="A12" s="210">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2"/>
      <c r="H12" s="205"/>
      <c r="I12" s="160"/>
      <c r="J12" s="160"/>
      <c r="K12" s="134">
        <f>I12*J12</f>
        <v>0</v>
      </c>
      <c r="L12" s="206"/>
      <c r="M12" s="72"/>
      <c r="N12" s="134">
        <f>ROUNDDOWN(IF(M12="",K12,K12*M12),0)</f>
        <v>0</v>
      </c>
      <c r="O12" s="135"/>
      <c r="P12" s="206"/>
      <c r="Q12" s="42"/>
      <c r="R12" s="42"/>
      <c r="S12" s="42"/>
      <c r="T12" s="42"/>
      <c r="U12" s="42"/>
      <c r="V12" s="228" t="e">
        <f>EOMONTH(U12,0)-EOMONTH(T12,-1)</f>
        <v>#NUM!</v>
      </c>
      <c r="W12" s="28">
        <v>45717</v>
      </c>
      <c r="X12" s="27">
        <f>EOMONTH(U12,0)</f>
        <v>31</v>
      </c>
      <c r="Y12" s="27">
        <f>EOMONTH(X12,0)+1-W12</f>
        <v>-45685</v>
      </c>
      <c r="Z12" s="229">
        <f>IF(G12="",0,ROUNDDOWN(YEARFRAC(EOMONTH(Q12,-1)+1,EOMONTH(T12,0)+1,1),2))</f>
        <v>0</v>
      </c>
      <c r="AA12" s="230">
        <f>IF(G12="",1,IF(C12="(２)ソフトウェア利用関連費",VLOOKUP(H12,減価償却!$B$5:$R$16,MATCH(様式⑫!Z12,減価償却!$T$4:$T$19,-1)+1,1),VLOOKUP(H12,減価償却!$B$20:$R$31,MATCH(様式⑫!Z12,減価償却!$T$4:$T$19,-1)+1,1)))</f>
        <v>1</v>
      </c>
      <c r="AB12" s="231">
        <f>IF(U12="",0,ROUNDDOWN(YEARFRAC(EOMONTH(Q12,-1)+1,EOMONTH(U12,0)+1,1),2))</f>
        <v>0</v>
      </c>
      <c r="AC12" s="230">
        <f>IF(OR(I12&lt;20000,YEARFRAC(U12,S12+1,1)&lt;0.25,H12=1),0,IF(C12="(２)ソフトウェア利用関連費",VLOOKUP(H12,減価償却!$B$5:$R$16,MATCH(様式⑫!AB12,減価償却!$T$4:$T$19,-1)+1,1),VLOOKUP(H12,減価償却!$B$20:$R$31,MATCH(様式⑫!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10">
        <v>2</v>
      </c>
      <c r="B13" s="206"/>
      <c r="C13" s="158" t="str">
        <f t="shared" si="0"/>
        <v/>
      </c>
      <c r="D13" s="206"/>
      <c r="E13" s="36" t="str">
        <f t="shared" si="1"/>
        <v>正しい登録Noを入力してください。</v>
      </c>
      <c r="F13" s="206"/>
      <c r="G13" s="222"/>
      <c r="H13" s="205"/>
      <c r="I13" s="160"/>
      <c r="J13" s="160"/>
      <c r="K13" s="134">
        <f>I13*J13</f>
        <v>0</v>
      </c>
      <c r="L13" s="206"/>
      <c r="M13" s="137"/>
      <c r="N13" s="134">
        <f>ROUNDDOWN(IF(M13="",K13,K13*M13),0)</f>
        <v>0</v>
      </c>
      <c r="O13" s="135"/>
      <c r="P13" s="206"/>
      <c r="Q13" s="42"/>
      <c r="R13" s="42"/>
      <c r="S13" s="42"/>
      <c r="T13" s="42"/>
      <c r="U13" s="42"/>
      <c r="V13" s="228" t="e">
        <f t="shared" ref="V13:V39" si="4">EOMONTH(U13,0)-EOMONTH(T13,-1)</f>
        <v>#NUM!</v>
      </c>
      <c r="W13" s="28">
        <v>45717</v>
      </c>
      <c r="X13" s="27">
        <f t="shared" ref="X13:X39" si="5">EOMONTH(U13,0)</f>
        <v>31</v>
      </c>
      <c r="Y13" s="229">
        <f t="shared" ref="Y13:Y39" si="6">EOMONTH(X13,0)+1-W13</f>
        <v>-45685</v>
      </c>
      <c r="Z13" s="229">
        <f t="shared" ref="Z13:Z39" si="7">IF(G13="",0,ROUNDDOWN(YEARFRAC(EOMONTH(Q13,-1)+1,EOMONTH(T13,0)+1,1),2))</f>
        <v>0</v>
      </c>
      <c r="AA13" s="230">
        <f>IF(G13="",1,IF(C13="(２)ソフトウェア利用関連費",VLOOKUP(H13,減価償却!$B$5:$R$16,MATCH(様式⑫!Z13,減価償却!$T$4:$T$19,-1)+1,1),VLOOKUP(H13,減価償却!$B$20:$R$31,MATCH(様式⑫!Z13,減価償却!$T$4:$T$19,-1)+1,1)))</f>
        <v>1</v>
      </c>
      <c r="AB13" s="231">
        <f t="shared" ref="AB13:AB39" si="8">IF(U13="",0,ROUNDDOWN(YEARFRAC(EOMONTH(Q13,-1)+1,EOMONTH(U13,0)+1,1),2))</f>
        <v>0</v>
      </c>
      <c r="AC13" s="230">
        <f>IF(OR(I13&lt;20000,YEARFRAC(U13,S13+1,1)&lt;0.25,H13=1),0,IF(C13="(２)ソフトウェア利用関連費",VLOOKUP(H13,減価償却!$B$5:$R$16,MATCH(様式⑫!AB13,減価償却!$T$4:$T$19,-1)+1,1),VLOOKUP(H13,減価償却!$B$20:$R$31,MATCH(様式⑫!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10">
        <v>3</v>
      </c>
      <c r="B14" s="206"/>
      <c r="C14" s="159" t="str">
        <f t="shared" si="0"/>
        <v/>
      </c>
      <c r="D14" s="205"/>
      <c r="E14" s="10" t="str">
        <f t="shared" si="1"/>
        <v>正しい登録Noを入力してください。</v>
      </c>
      <c r="F14" s="206"/>
      <c r="G14" s="222"/>
      <c r="H14" s="205"/>
      <c r="I14" s="161"/>
      <c r="J14" s="161"/>
      <c r="K14" s="134">
        <f t="shared" ref="K14:K39" si="11">I14*J14</f>
        <v>0</v>
      </c>
      <c r="L14" s="205"/>
      <c r="M14" s="138"/>
      <c r="N14" s="139">
        <f t="shared" ref="N14:N39" si="12">ROUNDDOWN(IF(M14="",K14,K14*M14),0)</f>
        <v>0</v>
      </c>
      <c r="O14" s="135"/>
      <c r="P14" s="205"/>
      <c r="Q14" s="42"/>
      <c r="R14" s="42"/>
      <c r="S14" s="42"/>
      <c r="T14" s="42"/>
      <c r="U14" s="42"/>
      <c r="V14" s="228" t="e">
        <f t="shared" si="4"/>
        <v>#NUM!</v>
      </c>
      <c r="W14" s="28">
        <v>45717</v>
      </c>
      <c r="X14" s="27">
        <f t="shared" si="5"/>
        <v>31</v>
      </c>
      <c r="Y14" s="229">
        <f t="shared" si="6"/>
        <v>-45685</v>
      </c>
      <c r="Z14" s="229">
        <f t="shared" si="7"/>
        <v>0</v>
      </c>
      <c r="AA14" s="230">
        <f>IF(G14="",1,IF(C14="(２)ソフトウェア利用関連費",VLOOKUP(H14,減価償却!$B$5:$R$16,MATCH(様式⑫!Z14,減価償却!$T$4:$T$19,-1)+1,1),VLOOKUP(H14,減価償却!$B$20:$R$31,MATCH(様式⑫!Z14,減価償却!$T$4:$T$19,-1)+1,1)))</f>
        <v>1</v>
      </c>
      <c r="AB14" s="231">
        <f t="shared" si="8"/>
        <v>0</v>
      </c>
      <c r="AC14" s="230">
        <f>IF(OR(I14&lt;20000,YEARFRAC(U14,S14+1,1)&lt;0.25,H14=1),0,IF(C14="(２)ソフトウェア利用関連費",VLOOKUP(H14,減価償却!$B$5:$R$16,MATCH(様式⑫!AB14,減価償却!$T$4:$T$19,-1)+1,1),VLOOKUP(H14,減価償却!$B$20:$R$31,MATCH(様式⑫!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10">
        <v>4</v>
      </c>
      <c r="B15" s="206"/>
      <c r="C15" s="159" t="str">
        <f t="shared" si="0"/>
        <v/>
      </c>
      <c r="D15" s="205"/>
      <c r="E15" s="10" t="str">
        <f t="shared" si="1"/>
        <v>正しい登録Noを入力してください。</v>
      </c>
      <c r="F15" s="206"/>
      <c r="G15" s="222"/>
      <c r="H15" s="205"/>
      <c r="I15" s="161"/>
      <c r="J15" s="161"/>
      <c r="K15" s="134">
        <f t="shared" si="11"/>
        <v>0</v>
      </c>
      <c r="L15" s="205"/>
      <c r="M15" s="138"/>
      <c r="N15" s="139">
        <f t="shared" si="12"/>
        <v>0</v>
      </c>
      <c r="O15" s="135"/>
      <c r="P15" s="205"/>
      <c r="Q15" s="42"/>
      <c r="R15" s="42"/>
      <c r="S15" s="42"/>
      <c r="T15" s="42"/>
      <c r="U15" s="42"/>
      <c r="V15" s="228" t="e">
        <f t="shared" si="4"/>
        <v>#NUM!</v>
      </c>
      <c r="W15" s="28">
        <v>45717</v>
      </c>
      <c r="X15" s="27">
        <f t="shared" si="5"/>
        <v>31</v>
      </c>
      <c r="Y15" s="229">
        <f t="shared" si="6"/>
        <v>-45685</v>
      </c>
      <c r="Z15" s="229">
        <f t="shared" si="7"/>
        <v>0</v>
      </c>
      <c r="AA15" s="230">
        <f>IF(G15="",1,IF(C15="(２)ソフトウェア利用関連費",VLOOKUP(H15,減価償却!$B$5:$R$16,MATCH(様式⑫!Z15,減価償却!$T$4:$T$19,-1)+1,1),VLOOKUP(H15,減価償却!$B$20:$R$31,MATCH(様式⑫!Z15,減価償却!$T$4:$T$19,-1)+1,1)))</f>
        <v>1</v>
      </c>
      <c r="AB15" s="231">
        <f t="shared" si="8"/>
        <v>0</v>
      </c>
      <c r="AC15" s="230">
        <f>IF(OR(I15&lt;20000,YEARFRAC(U15,S15+1,1)&lt;0.25,H15=1),0,IF(C15="(２)ソフトウェア利用関連費",VLOOKUP(H15,減価償却!$B$5:$R$16,MATCH(様式⑫!AB15,減価償却!$T$4:$T$19,-1)+1,1),VLOOKUP(H15,減価償却!$B$20:$R$31,MATCH(様式⑫!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10">
        <v>5</v>
      </c>
      <c r="B16" s="206"/>
      <c r="C16" s="159" t="str">
        <f t="shared" si="0"/>
        <v/>
      </c>
      <c r="D16" s="205"/>
      <c r="E16" s="10" t="str">
        <f t="shared" si="1"/>
        <v>正しい登録Noを入力してください。</v>
      </c>
      <c r="F16" s="206"/>
      <c r="G16" s="222"/>
      <c r="H16" s="205"/>
      <c r="I16" s="146"/>
      <c r="J16" s="146"/>
      <c r="K16" s="134">
        <f t="shared" si="11"/>
        <v>0</v>
      </c>
      <c r="L16" s="205"/>
      <c r="M16" s="140"/>
      <c r="N16" s="139">
        <f t="shared" si="12"/>
        <v>0</v>
      </c>
      <c r="O16" s="74"/>
      <c r="P16" s="205"/>
      <c r="Q16" s="42"/>
      <c r="R16" s="42"/>
      <c r="S16" s="42"/>
      <c r="T16" s="42"/>
      <c r="U16" s="42"/>
      <c r="V16" s="228" t="e">
        <f t="shared" si="4"/>
        <v>#NUM!</v>
      </c>
      <c r="W16" s="28">
        <v>45717</v>
      </c>
      <c r="X16" s="27">
        <f t="shared" si="5"/>
        <v>31</v>
      </c>
      <c r="Y16" s="229">
        <f t="shared" si="6"/>
        <v>-45685</v>
      </c>
      <c r="Z16" s="229">
        <f t="shared" si="7"/>
        <v>0</v>
      </c>
      <c r="AA16" s="230">
        <f>IF(G16="",1,IF(C16="(２)ソフトウェア利用関連費",VLOOKUP(H16,減価償却!$B$5:$R$16,MATCH(様式⑫!Z16,減価償却!$T$4:$T$19,-1)+1,1),VLOOKUP(H16,減価償却!$B$20:$R$31,MATCH(様式⑫!Z16,減価償却!$T$4:$T$19,-1)+1,1)))</f>
        <v>1</v>
      </c>
      <c r="AB16" s="231">
        <f t="shared" si="8"/>
        <v>0</v>
      </c>
      <c r="AC16" s="230">
        <f>IF(OR(I16&lt;20000,YEARFRAC(U16,S16+1,1)&lt;0.25,H16=1),0,IF(C16="(２)ソフトウェア利用関連費",VLOOKUP(H16,減価償却!$B$5:$R$16,MATCH(様式⑫!AB16,減価償却!$T$4:$T$19,-1)+1,1),VLOOKUP(H16,減価償却!$B$20:$R$31,MATCH(様式⑫!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10">
        <v>6</v>
      </c>
      <c r="B17" s="206"/>
      <c r="C17" s="159" t="str">
        <f t="shared" si="0"/>
        <v/>
      </c>
      <c r="D17" s="205"/>
      <c r="E17" s="10" t="str">
        <f t="shared" si="1"/>
        <v>正しい登録Noを入力してください。</v>
      </c>
      <c r="F17" s="206"/>
      <c r="G17" s="222"/>
      <c r="H17" s="205"/>
      <c r="I17" s="146"/>
      <c r="J17" s="146"/>
      <c r="K17" s="134">
        <f t="shared" si="11"/>
        <v>0</v>
      </c>
      <c r="L17" s="205"/>
      <c r="M17" s="138"/>
      <c r="N17" s="139">
        <f t="shared" si="12"/>
        <v>0</v>
      </c>
      <c r="O17" s="74"/>
      <c r="P17" s="205"/>
      <c r="Q17" s="42"/>
      <c r="R17" s="42"/>
      <c r="S17" s="42"/>
      <c r="T17" s="42"/>
      <c r="U17" s="42"/>
      <c r="V17" s="228" t="e">
        <f t="shared" si="4"/>
        <v>#NUM!</v>
      </c>
      <c r="W17" s="28">
        <v>45717</v>
      </c>
      <c r="X17" s="27">
        <f t="shared" si="5"/>
        <v>31</v>
      </c>
      <c r="Y17" s="229">
        <f t="shared" si="6"/>
        <v>-45685</v>
      </c>
      <c r="Z17" s="229">
        <f t="shared" si="7"/>
        <v>0</v>
      </c>
      <c r="AA17" s="230">
        <f>IF(G17="",1,IF(C17="(２)ソフトウェア利用関連費",VLOOKUP(H17,減価償却!$B$5:$R$16,MATCH(様式⑫!Z17,減価償却!$T$4:$T$19,-1)+1,1),VLOOKUP(H17,減価償却!$B$20:$R$31,MATCH(様式⑫!Z17,減価償却!$T$4:$T$19,-1)+1,1)))</f>
        <v>1</v>
      </c>
      <c r="AB17" s="231">
        <f t="shared" si="8"/>
        <v>0</v>
      </c>
      <c r="AC17" s="230">
        <f>IF(OR(I17&lt;20000,YEARFRAC(U17,S17+1,1)&lt;0.25,H17=1),0,IF(C17="(２)ソフトウェア利用関連費",VLOOKUP(H17,減価償却!$B$5:$R$16,MATCH(様式⑫!AB17,減価償却!$T$4:$T$19,-1)+1,1),VLOOKUP(H17,減価償却!$B$20:$R$31,MATCH(様式⑫!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10">
        <v>7</v>
      </c>
      <c r="B18" s="206"/>
      <c r="C18" s="159" t="str">
        <f t="shared" si="0"/>
        <v/>
      </c>
      <c r="D18" s="205"/>
      <c r="E18" s="10" t="str">
        <f t="shared" si="1"/>
        <v>正しい登録Noを入力してください。</v>
      </c>
      <c r="F18" s="206"/>
      <c r="G18" s="222"/>
      <c r="H18" s="205"/>
      <c r="I18" s="146"/>
      <c r="J18" s="146"/>
      <c r="K18" s="134">
        <f t="shared" si="11"/>
        <v>0</v>
      </c>
      <c r="L18" s="205"/>
      <c r="M18" s="138"/>
      <c r="N18" s="139">
        <f t="shared" si="12"/>
        <v>0</v>
      </c>
      <c r="O18" s="74"/>
      <c r="P18" s="205"/>
      <c r="Q18" s="42"/>
      <c r="R18" s="42"/>
      <c r="S18" s="42"/>
      <c r="T18" s="42"/>
      <c r="U18" s="42"/>
      <c r="V18" s="228" t="e">
        <f t="shared" si="4"/>
        <v>#NUM!</v>
      </c>
      <c r="W18" s="28">
        <v>45717</v>
      </c>
      <c r="X18" s="27">
        <f t="shared" si="5"/>
        <v>31</v>
      </c>
      <c r="Y18" s="229">
        <f t="shared" si="6"/>
        <v>-45685</v>
      </c>
      <c r="Z18" s="229">
        <f t="shared" si="7"/>
        <v>0</v>
      </c>
      <c r="AA18" s="230">
        <f>IF(G18="",1,IF(C18="(２)ソフトウェア利用関連費",VLOOKUP(H18,減価償却!$B$5:$R$16,MATCH(様式⑫!Z18,減価償却!$T$4:$T$19,-1)+1,1),VLOOKUP(H18,減価償却!$B$20:$R$31,MATCH(様式⑫!Z18,減価償却!$T$4:$T$19,-1)+1,1)))</f>
        <v>1</v>
      </c>
      <c r="AB18" s="231">
        <f t="shared" si="8"/>
        <v>0</v>
      </c>
      <c r="AC18" s="230">
        <f>IF(OR(I18&lt;20000,YEARFRAC(U18,S18+1,1)&lt;0.25,H18=1),0,IF(C18="(２)ソフトウェア利用関連費",VLOOKUP(H18,減価償却!$B$5:$R$16,MATCH(様式⑫!AB18,減価償却!$T$4:$T$19,-1)+1,1),VLOOKUP(H18,減価償却!$B$20:$R$31,MATCH(様式⑫!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10">
        <v>8</v>
      </c>
      <c r="B19" s="206"/>
      <c r="C19" s="159" t="str">
        <f t="shared" si="0"/>
        <v/>
      </c>
      <c r="D19" s="205"/>
      <c r="E19" s="10" t="str">
        <f t="shared" si="1"/>
        <v>正しい登録Noを入力してください。</v>
      </c>
      <c r="F19" s="206"/>
      <c r="G19" s="222"/>
      <c r="H19" s="205"/>
      <c r="I19" s="146"/>
      <c r="J19" s="146"/>
      <c r="K19" s="134">
        <f t="shared" si="11"/>
        <v>0</v>
      </c>
      <c r="L19" s="205"/>
      <c r="M19" s="138"/>
      <c r="N19" s="139">
        <f t="shared" si="12"/>
        <v>0</v>
      </c>
      <c r="O19" s="74"/>
      <c r="P19" s="205"/>
      <c r="Q19" s="42"/>
      <c r="R19" s="42"/>
      <c r="S19" s="42"/>
      <c r="T19" s="42"/>
      <c r="U19" s="42"/>
      <c r="V19" s="228" t="e">
        <f t="shared" si="4"/>
        <v>#NUM!</v>
      </c>
      <c r="W19" s="28">
        <v>45717</v>
      </c>
      <c r="X19" s="27">
        <f t="shared" si="5"/>
        <v>31</v>
      </c>
      <c r="Y19" s="229">
        <f t="shared" si="6"/>
        <v>-45685</v>
      </c>
      <c r="Z19" s="229">
        <f t="shared" si="7"/>
        <v>0</v>
      </c>
      <c r="AA19" s="230">
        <f>IF(G19="",1,IF(C19="(２)ソフトウェア利用関連費",VLOOKUP(H19,減価償却!$B$5:$R$16,MATCH(様式⑫!Z19,減価償却!$T$4:$T$19,-1)+1,1),VLOOKUP(H19,減価償却!$B$20:$R$31,MATCH(様式⑫!Z19,減価償却!$T$4:$T$19,-1)+1,1)))</f>
        <v>1</v>
      </c>
      <c r="AB19" s="231">
        <f t="shared" si="8"/>
        <v>0</v>
      </c>
      <c r="AC19" s="230">
        <f>IF(OR(I19&lt;20000,YEARFRAC(U19,S19+1,1)&lt;0.25,H19=1),0,IF(C19="(２)ソフトウェア利用関連費",VLOOKUP(H19,減価償却!$B$5:$R$16,MATCH(様式⑫!AB19,減価償却!$T$4:$T$19,-1)+1,1),VLOOKUP(H19,減価償却!$B$20:$R$31,MATCH(様式⑫!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10">
        <v>9</v>
      </c>
      <c r="B20" s="206"/>
      <c r="C20" s="159" t="str">
        <f t="shared" si="0"/>
        <v/>
      </c>
      <c r="D20" s="205"/>
      <c r="E20" s="10" t="str">
        <f t="shared" si="1"/>
        <v>正しい登録Noを入力してください。</v>
      </c>
      <c r="F20" s="206"/>
      <c r="G20" s="222"/>
      <c r="H20" s="205"/>
      <c r="I20" s="146"/>
      <c r="J20" s="146"/>
      <c r="K20" s="134">
        <f t="shared" si="11"/>
        <v>0</v>
      </c>
      <c r="L20" s="205"/>
      <c r="M20" s="138"/>
      <c r="N20" s="139">
        <f t="shared" si="12"/>
        <v>0</v>
      </c>
      <c r="O20" s="74"/>
      <c r="P20" s="205"/>
      <c r="Q20" s="42"/>
      <c r="R20" s="42"/>
      <c r="S20" s="42"/>
      <c r="T20" s="42"/>
      <c r="U20" s="42"/>
      <c r="V20" s="228" t="e">
        <f t="shared" si="4"/>
        <v>#NUM!</v>
      </c>
      <c r="W20" s="28">
        <v>45717</v>
      </c>
      <c r="X20" s="27">
        <f t="shared" si="5"/>
        <v>31</v>
      </c>
      <c r="Y20" s="229">
        <f t="shared" si="6"/>
        <v>-45685</v>
      </c>
      <c r="Z20" s="229">
        <f t="shared" si="7"/>
        <v>0</v>
      </c>
      <c r="AA20" s="230">
        <f>IF(G20="",1,IF(C20="(２)ソフトウェア利用関連費",VLOOKUP(H20,減価償却!$B$5:$R$16,MATCH(様式⑫!Z20,減価償却!$T$4:$T$19,-1)+1,1),VLOOKUP(H20,減価償却!$B$20:$R$31,MATCH(様式⑫!Z20,減価償却!$T$4:$T$19,-1)+1,1)))</f>
        <v>1</v>
      </c>
      <c r="AB20" s="231">
        <f t="shared" si="8"/>
        <v>0</v>
      </c>
      <c r="AC20" s="230">
        <f>IF(OR(I20&lt;20000,YEARFRAC(U20,S20+1,1)&lt;0.25,H20=1),0,IF(C20="(２)ソフトウェア利用関連費",VLOOKUP(H20,減価償却!$B$5:$R$16,MATCH(様式⑫!AB20,減価償却!$T$4:$T$19,-1)+1,1),VLOOKUP(H20,減価償却!$B$20:$R$31,MATCH(様式⑫!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10">
        <v>10</v>
      </c>
      <c r="B21" s="206"/>
      <c r="C21" s="159" t="str">
        <f t="shared" si="0"/>
        <v/>
      </c>
      <c r="D21" s="205"/>
      <c r="E21" s="10" t="str">
        <f t="shared" si="1"/>
        <v>正しい登録Noを入力してください。</v>
      </c>
      <c r="F21" s="206"/>
      <c r="G21" s="222"/>
      <c r="H21" s="205"/>
      <c r="I21" s="146"/>
      <c r="J21" s="146"/>
      <c r="K21" s="134">
        <f t="shared" si="11"/>
        <v>0</v>
      </c>
      <c r="L21" s="205"/>
      <c r="M21" s="138"/>
      <c r="N21" s="139">
        <f t="shared" si="12"/>
        <v>0</v>
      </c>
      <c r="O21" s="74"/>
      <c r="P21" s="205"/>
      <c r="Q21" s="42"/>
      <c r="R21" s="42"/>
      <c r="S21" s="42"/>
      <c r="T21" s="42"/>
      <c r="U21" s="42"/>
      <c r="V21" s="228" t="e">
        <f t="shared" si="4"/>
        <v>#NUM!</v>
      </c>
      <c r="W21" s="28">
        <v>45717</v>
      </c>
      <c r="X21" s="27">
        <f t="shared" si="5"/>
        <v>31</v>
      </c>
      <c r="Y21" s="229">
        <f t="shared" si="6"/>
        <v>-45685</v>
      </c>
      <c r="Z21" s="229">
        <f t="shared" si="7"/>
        <v>0</v>
      </c>
      <c r="AA21" s="230">
        <f>IF(G21="",1,IF(C21="(２)ソフトウェア利用関連費",VLOOKUP(H21,減価償却!$B$5:$R$16,MATCH(様式⑫!Z21,減価償却!$T$4:$T$19,-1)+1,1),VLOOKUP(H21,減価償却!$B$20:$R$31,MATCH(様式⑫!Z21,減価償却!$T$4:$T$19,-1)+1,1)))</f>
        <v>1</v>
      </c>
      <c r="AB21" s="231">
        <f t="shared" si="8"/>
        <v>0</v>
      </c>
      <c r="AC21" s="230">
        <f>IF(OR(I21&lt;20000,YEARFRAC(U21,S21+1,1)&lt;0.25,H21=1),0,IF(C21="(２)ソフトウェア利用関連費",VLOOKUP(H21,減価償却!$B$5:$R$16,MATCH(様式⑫!AB21,減価償却!$T$4:$T$19,-1)+1,1),VLOOKUP(H21,減価償却!$B$20:$R$31,MATCH(様式⑫!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10">
        <v>11</v>
      </c>
      <c r="B22" s="206"/>
      <c r="C22" s="159" t="str">
        <f t="shared" si="0"/>
        <v/>
      </c>
      <c r="D22" s="205"/>
      <c r="E22" s="10" t="str">
        <f t="shared" si="1"/>
        <v>正しい登録Noを入力してください。</v>
      </c>
      <c r="F22" s="206"/>
      <c r="G22" s="222"/>
      <c r="H22" s="205"/>
      <c r="I22" s="146"/>
      <c r="J22" s="146"/>
      <c r="K22" s="134">
        <f t="shared" si="11"/>
        <v>0</v>
      </c>
      <c r="L22" s="205"/>
      <c r="M22" s="138"/>
      <c r="N22" s="139">
        <f t="shared" si="12"/>
        <v>0</v>
      </c>
      <c r="O22" s="74"/>
      <c r="P22" s="205"/>
      <c r="Q22" s="42"/>
      <c r="R22" s="42"/>
      <c r="S22" s="42"/>
      <c r="T22" s="42"/>
      <c r="U22" s="42"/>
      <c r="V22" s="228" t="e">
        <f t="shared" si="4"/>
        <v>#NUM!</v>
      </c>
      <c r="W22" s="28">
        <v>45717</v>
      </c>
      <c r="X22" s="27">
        <f t="shared" si="5"/>
        <v>31</v>
      </c>
      <c r="Y22" s="229">
        <f t="shared" si="6"/>
        <v>-45685</v>
      </c>
      <c r="Z22" s="229">
        <f t="shared" si="7"/>
        <v>0</v>
      </c>
      <c r="AA22" s="230">
        <f>IF(G22="",1,IF(C22="(２)ソフトウェア利用関連費",VLOOKUP(H22,減価償却!$B$5:$R$16,MATCH(様式⑫!Z22,減価償却!$T$4:$T$19,-1)+1,1),VLOOKUP(H22,減価償却!$B$20:$R$31,MATCH(様式⑫!Z22,減価償却!$T$4:$T$19,-1)+1,1)))</f>
        <v>1</v>
      </c>
      <c r="AB22" s="231">
        <f t="shared" si="8"/>
        <v>0</v>
      </c>
      <c r="AC22" s="230">
        <f>IF(OR(I22&lt;20000,YEARFRAC(U22,S22+1,1)&lt;0.25,H22=1),0,IF(C22="(２)ソフトウェア利用関連費",VLOOKUP(H22,減価償却!$B$5:$R$16,MATCH(様式⑫!AB22,減価償却!$T$4:$T$19,-1)+1,1),VLOOKUP(H22,減価償却!$B$20:$R$31,MATCH(様式⑫!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10">
        <v>12</v>
      </c>
      <c r="B23" s="206"/>
      <c r="C23" s="159" t="str">
        <f t="shared" si="0"/>
        <v/>
      </c>
      <c r="D23" s="205"/>
      <c r="E23" s="10" t="str">
        <f t="shared" si="1"/>
        <v>正しい登録Noを入力してください。</v>
      </c>
      <c r="F23" s="206"/>
      <c r="G23" s="222"/>
      <c r="H23" s="205"/>
      <c r="I23" s="146"/>
      <c r="J23" s="146"/>
      <c r="K23" s="134">
        <f t="shared" si="11"/>
        <v>0</v>
      </c>
      <c r="L23" s="205"/>
      <c r="M23" s="138"/>
      <c r="N23" s="139">
        <f t="shared" si="12"/>
        <v>0</v>
      </c>
      <c r="O23" s="74"/>
      <c r="P23" s="205"/>
      <c r="Q23" s="42"/>
      <c r="R23" s="42"/>
      <c r="S23" s="42"/>
      <c r="T23" s="42"/>
      <c r="U23" s="42"/>
      <c r="V23" s="228" t="e">
        <f t="shared" si="4"/>
        <v>#NUM!</v>
      </c>
      <c r="W23" s="28">
        <v>45717</v>
      </c>
      <c r="X23" s="27">
        <f t="shared" si="5"/>
        <v>31</v>
      </c>
      <c r="Y23" s="229">
        <f t="shared" si="6"/>
        <v>-45685</v>
      </c>
      <c r="Z23" s="229">
        <f t="shared" si="7"/>
        <v>0</v>
      </c>
      <c r="AA23" s="230">
        <f>IF(G23="",1,IF(C23="(２)ソフトウェア利用関連費",VLOOKUP(H23,減価償却!$B$5:$R$16,MATCH(様式⑫!Z23,減価償却!$T$4:$T$19,-1)+1,1),VLOOKUP(H23,減価償却!$B$20:$R$31,MATCH(様式⑫!Z23,減価償却!$T$4:$T$19,-1)+1,1)))</f>
        <v>1</v>
      </c>
      <c r="AB23" s="231">
        <f t="shared" si="8"/>
        <v>0</v>
      </c>
      <c r="AC23" s="230">
        <f>IF(OR(I23&lt;20000,YEARFRAC(U23,S23+1,1)&lt;0.25,H23=1),0,IF(C23="(２)ソフトウェア利用関連費",VLOOKUP(H23,減価償却!$B$5:$R$16,MATCH(様式⑫!AB23,減価償却!$T$4:$T$19,-1)+1,1),VLOOKUP(H23,減価償却!$B$20:$R$31,MATCH(様式⑫!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10">
        <v>13</v>
      </c>
      <c r="B24" s="206"/>
      <c r="C24" s="159" t="str">
        <f t="shared" si="0"/>
        <v/>
      </c>
      <c r="D24" s="205"/>
      <c r="E24" s="10" t="str">
        <f t="shared" si="1"/>
        <v>正しい登録Noを入力してください。</v>
      </c>
      <c r="F24" s="206"/>
      <c r="G24" s="222"/>
      <c r="H24" s="205"/>
      <c r="I24" s="146"/>
      <c r="J24" s="146"/>
      <c r="K24" s="134">
        <f t="shared" si="11"/>
        <v>0</v>
      </c>
      <c r="L24" s="205"/>
      <c r="M24" s="138"/>
      <c r="N24" s="139">
        <f t="shared" si="12"/>
        <v>0</v>
      </c>
      <c r="O24" s="74"/>
      <c r="P24" s="205"/>
      <c r="Q24" s="42"/>
      <c r="R24" s="42"/>
      <c r="S24" s="42"/>
      <c r="T24" s="42"/>
      <c r="U24" s="42"/>
      <c r="V24" s="228" t="e">
        <f t="shared" si="4"/>
        <v>#NUM!</v>
      </c>
      <c r="W24" s="28">
        <v>45717</v>
      </c>
      <c r="X24" s="27">
        <f t="shared" si="5"/>
        <v>31</v>
      </c>
      <c r="Y24" s="229">
        <f t="shared" si="6"/>
        <v>-45685</v>
      </c>
      <c r="Z24" s="229">
        <f t="shared" si="7"/>
        <v>0</v>
      </c>
      <c r="AA24" s="230">
        <f>IF(G24="",1,IF(C24="(２)ソフトウェア利用関連費",VLOOKUP(H24,減価償却!$B$5:$R$16,MATCH(様式⑫!Z24,減価償却!$T$4:$T$19,-1)+1,1),VLOOKUP(H24,減価償却!$B$20:$R$31,MATCH(様式⑫!Z24,減価償却!$T$4:$T$19,-1)+1,1)))</f>
        <v>1</v>
      </c>
      <c r="AB24" s="231">
        <f t="shared" si="8"/>
        <v>0</v>
      </c>
      <c r="AC24" s="230">
        <f>IF(OR(I24&lt;20000,YEARFRAC(U24,S24+1,1)&lt;0.25,H24=1),0,IF(C24="(２)ソフトウェア利用関連費",VLOOKUP(H24,減価償却!$B$5:$R$16,MATCH(様式⑫!AB24,減価償却!$T$4:$T$19,-1)+1,1),VLOOKUP(H24,減価償却!$B$20:$R$31,MATCH(様式⑫!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10">
        <v>14</v>
      </c>
      <c r="B25" s="206"/>
      <c r="C25" s="159" t="str">
        <f t="shared" si="0"/>
        <v/>
      </c>
      <c r="D25" s="205"/>
      <c r="E25" s="10" t="str">
        <f t="shared" si="1"/>
        <v>正しい登録Noを入力してください。</v>
      </c>
      <c r="F25" s="206"/>
      <c r="G25" s="222"/>
      <c r="H25" s="205"/>
      <c r="I25" s="146"/>
      <c r="J25" s="146"/>
      <c r="K25" s="134">
        <f t="shared" si="11"/>
        <v>0</v>
      </c>
      <c r="L25" s="205"/>
      <c r="M25" s="138"/>
      <c r="N25" s="139">
        <f t="shared" si="12"/>
        <v>0</v>
      </c>
      <c r="O25" s="74"/>
      <c r="P25" s="205"/>
      <c r="Q25" s="42"/>
      <c r="R25" s="42"/>
      <c r="S25" s="42"/>
      <c r="T25" s="42"/>
      <c r="U25" s="42"/>
      <c r="V25" s="228" t="e">
        <f t="shared" si="4"/>
        <v>#NUM!</v>
      </c>
      <c r="W25" s="28">
        <v>45717</v>
      </c>
      <c r="X25" s="27">
        <f t="shared" si="5"/>
        <v>31</v>
      </c>
      <c r="Y25" s="229">
        <f t="shared" si="6"/>
        <v>-45685</v>
      </c>
      <c r="Z25" s="229">
        <f t="shared" si="7"/>
        <v>0</v>
      </c>
      <c r="AA25" s="230">
        <f>IF(G25="",1,IF(C25="(２)ソフトウェア利用関連費",VLOOKUP(H25,減価償却!$B$5:$R$16,MATCH(様式⑫!Z25,減価償却!$T$4:$T$19,-1)+1,1),VLOOKUP(H25,減価償却!$B$20:$R$31,MATCH(様式⑫!Z25,減価償却!$T$4:$T$19,-1)+1,1)))</f>
        <v>1</v>
      </c>
      <c r="AB25" s="231">
        <f t="shared" si="8"/>
        <v>0</v>
      </c>
      <c r="AC25" s="230">
        <f>IF(OR(I25&lt;20000,YEARFRAC(U25,S25+1,1)&lt;0.25,H25=1),0,IF(C25="(２)ソフトウェア利用関連費",VLOOKUP(H25,減価償却!$B$5:$R$16,MATCH(様式⑫!AB25,減価償却!$T$4:$T$19,-1)+1,1),VLOOKUP(H25,減価償却!$B$20:$R$31,MATCH(様式⑫!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10">
        <v>15</v>
      </c>
      <c r="B26" s="206"/>
      <c r="C26" s="159" t="str">
        <f t="shared" si="0"/>
        <v/>
      </c>
      <c r="D26" s="205"/>
      <c r="E26" s="10" t="str">
        <f t="shared" si="1"/>
        <v>正しい登録Noを入力してください。</v>
      </c>
      <c r="F26" s="206"/>
      <c r="G26" s="222"/>
      <c r="H26" s="205"/>
      <c r="I26" s="146"/>
      <c r="J26" s="146"/>
      <c r="K26" s="134">
        <f t="shared" si="11"/>
        <v>0</v>
      </c>
      <c r="L26" s="205"/>
      <c r="M26" s="138"/>
      <c r="N26" s="139">
        <f t="shared" si="12"/>
        <v>0</v>
      </c>
      <c r="O26" s="74"/>
      <c r="P26" s="205"/>
      <c r="Q26" s="42"/>
      <c r="R26" s="42"/>
      <c r="S26" s="42"/>
      <c r="T26" s="42"/>
      <c r="U26" s="42"/>
      <c r="V26" s="228" t="e">
        <f t="shared" si="4"/>
        <v>#NUM!</v>
      </c>
      <c r="W26" s="28">
        <v>45717</v>
      </c>
      <c r="X26" s="27">
        <f t="shared" si="5"/>
        <v>31</v>
      </c>
      <c r="Y26" s="229">
        <f t="shared" si="6"/>
        <v>-45685</v>
      </c>
      <c r="Z26" s="229">
        <f t="shared" si="7"/>
        <v>0</v>
      </c>
      <c r="AA26" s="230">
        <f>IF(G26="",1,IF(C26="(２)ソフトウェア利用関連費",VLOOKUP(H26,減価償却!$B$5:$R$16,MATCH(様式⑫!Z26,減価償却!$T$4:$T$19,-1)+1,1),VLOOKUP(H26,減価償却!$B$20:$R$31,MATCH(様式⑫!Z26,減価償却!$T$4:$T$19,-1)+1,1)))</f>
        <v>1</v>
      </c>
      <c r="AB26" s="231">
        <f t="shared" si="8"/>
        <v>0</v>
      </c>
      <c r="AC26" s="230">
        <f>IF(OR(I26&lt;20000,YEARFRAC(U26,S26+1,1)&lt;0.25,H26=1),0,IF(C26="(２)ソフトウェア利用関連費",VLOOKUP(H26,減価償却!$B$5:$R$16,MATCH(様式⑫!AB26,減価償却!$T$4:$T$19,-1)+1,1),VLOOKUP(H26,減価償却!$B$20:$R$31,MATCH(様式⑫!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10">
        <v>16</v>
      </c>
      <c r="B27" s="206"/>
      <c r="C27" s="159" t="str">
        <f t="shared" si="0"/>
        <v/>
      </c>
      <c r="D27" s="205"/>
      <c r="E27" s="10" t="str">
        <f t="shared" si="1"/>
        <v>正しい登録Noを入力してください。</v>
      </c>
      <c r="F27" s="206"/>
      <c r="G27" s="222"/>
      <c r="H27" s="205"/>
      <c r="I27" s="146"/>
      <c r="J27" s="146"/>
      <c r="K27" s="134">
        <f t="shared" si="11"/>
        <v>0</v>
      </c>
      <c r="L27" s="205"/>
      <c r="M27" s="138"/>
      <c r="N27" s="139">
        <f t="shared" si="12"/>
        <v>0</v>
      </c>
      <c r="O27" s="74"/>
      <c r="P27" s="205"/>
      <c r="Q27" s="42"/>
      <c r="R27" s="42"/>
      <c r="S27" s="42"/>
      <c r="T27" s="42"/>
      <c r="U27" s="42"/>
      <c r="V27" s="228" t="e">
        <f t="shared" si="4"/>
        <v>#NUM!</v>
      </c>
      <c r="W27" s="28">
        <v>45717</v>
      </c>
      <c r="X27" s="27">
        <f t="shared" si="5"/>
        <v>31</v>
      </c>
      <c r="Y27" s="229">
        <f t="shared" si="6"/>
        <v>-45685</v>
      </c>
      <c r="Z27" s="229">
        <f t="shared" si="7"/>
        <v>0</v>
      </c>
      <c r="AA27" s="230">
        <f>IF(G27="",1,IF(C27="(２)ソフトウェア利用関連費",VLOOKUP(H27,減価償却!$B$5:$R$16,MATCH(様式⑫!Z27,減価償却!$T$4:$T$19,-1)+1,1),VLOOKUP(H27,減価償却!$B$20:$R$31,MATCH(様式⑫!Z27,減価償却!$T$4:$T$19,-1)+1,1)))</f>
        <v>1</v>
      </c>
      <c r="AB27" s="231">
        <f t="shared" si="8"/>
        <v>0</v>
      </c>
      <c r="AC27" s="230">
        <f>IF(OR(I27&lt;20000,YEARFRAC(U27,S27+1,1)&lt;0.25,H27=1),0,IF(C27="(２)ソフトウェア利用関連費",VLOOKUP(H27,減価償却!$B$5:$R$16,MATCH(様式⑫!AB27,減価償却!$T$4:$T$19,-1)+1,1),VLOOKUP(H27,減価償却!$B$20:$R$31,MATCH(様式⑫!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10">
        <v>17</v>
      </c>
      <c r="B28" s="206"/>
      <c r="C28" s="159" t="str">
        <f t="shared" si="0"/>
        <v/>
      </c>
      <c r="D28" s="205"/>
      <c r="E28" s="10" t="str">
        <f t="shared" si="1"/>
        <v>正しい登録Noを入力してください。</v>
      </c>
      <c r="F28" s="206"/>
      <c r="G28" s="222"/>
      <c r="H28" s="205"/>
      <c r="I28" s="146"/>
      <c r="J28" s="146"/>
      <c r="K28" s="134">
        <f t="shared" si="11"/>
        <v>0</v>
      </c>
      <c r="L28" s="205"/>
      <c r="M28" s="138"/>
      <c r="N28" s="139">
        <f t="shared" si="12"/>
        <v>0</v>
      </c>
      <c r="O28" s="74"/>
      <c r="P28" s="205"/>
      <c r="Q28" s="42"/>
      <c r="R28" s="42"/>
      <c r="S28" s="42"/>
      <c r="T28" s="42"/>
      <c r="U28" s="42"/>
      <c r="V28" s="228" t="e">
        <f t="shared" si="4"/>
        <v>#NUM!</v>
      </c>
      <c r="W28" s="28">
        <v>45717</v>
      </c>
      <c r="X28" s="27">
        <f t="shared" si="5"/>
        <v>31</v>
      </c>
      <c r="Y28" s="229">
        <f t="shared" si="6"/>
        <v>-45685</v>
      </c>
      <c r="Z28" s="229">
        <f t="shared" si="7"/>
        <v>0</v>
      </c>
      <c r="AA28" s="230">
        <f>IF(G28="",1,IF(C28="(２)ソフトウェア利用関連費",VLOOKUP(H28,減価償却!$B$5:$R$16,MATCH(様式⑫!Z28,減価償却!$T$4:$T$19,-1)+1,1),VLOOKUP(H28,減価償却!$B$20:$R$31,MATCH(様式⑫!Z28,減価償却!$T$4:$T$19,-1)+1,1)))</f>
        <v>1</v>
      </c>
      <c r="AB28" s="231">
        <f t="shared" si="8"/>
        <v>0</v>
      </c>
      <c r="AC28" s="230">
        <f>IF(OR(I28&lt;20000,YEARFRAC(U28,S28+1,1)&lt;0.25,H28=1),0,IF(C28="(２)ソフトウェア利用関連費",VLOOKUP(H28,減価償却!$B$5:$R$16,MATCH(様式⑫!AB28,減価償却!$T$4:$T$19,-1)+1,1),VLOOKUP(H28,減価償却!$B$20:$R$31,MATCH(様式⑫!AB28,減価償却!$T$4:$T$19,-1)+1,1)))</f>
        <v>0</v>
      </c>
      <c r="AD28" s="136">
        <f t="shared" si="9"/>
        <v>0</v>
      </c>
      <c r="AE28" s="136" t="str">
        <f t="shared" si="2"/>
        <v/>
      </c>
      <c r="AF28" s="136" t="str">
        <f t="shared" si="2"/>
        <v/>
      </c>
      <c r="AG28" s="136" t="str">
        <f t="shared" si="2"/>
        <v/>
      </c>
      <c r="AH28" s="136">
        <f>ROUNDDOWN(IF(OR(AD28=0,I28&lt;20000),0,IF(Y28&lt;0,0,AD28*Y28/V28)),0)</f>
        <v>0</v>
      </c>
      <c r="AI28" s="136" t="str">
        <f t="shared" si="3"/>
        <v/>
      </c>
      <c r="AJ28" s="136" t="str">
        <f t="shared" si="3"/>
        <v/>
      </c>
      <c r="AK28" s="136" t="str">
        <f t="shared" si="3"/>
        <v/>
      </c>
    </row>
    <row r="29" spans="1:37" ht="18" customHeight="1">
      <c r="A29" s="210">
        <v>18</v>
      </c>
      <c r="B29" s="206"/>
      <c r="C29" s="159" t="str">
        <f t="shared" si="0"/>
        <v/>
      </c>
      <c r="D29" s="205"/>
      <c r="E29" s="10" t="str">
        <f t="shared" si="1"/>
        <v>正しい登録Noを入力してください。</v>
      </c>
      <c r="F29" s="206"/>
      <c r="G29" s="222"/>
      <c r="H29" s="205"/>
      <c r="I29" s="146"/>
      <c r="J29" s="146"/>
      <c r="K29" s="134">
        <f t="shared" si="11"/>
        <v>0</v>
      </c>
      <c r="L29" s="205"/>
      <c r="M29" s="138"/>
      <c r="N29" s="139">
        <f t="shared" si="12"/>
        <v>0</v>
      </c>
      <c r="O29" s="74"/>
      <c r="P29" s="205"/>
      <c r="Q29" s="42"/>
      <c r="R29" s="42"/>
      <c r="S29" s="42"/>
      <c r="T29" s="42"/>
      <c r="U29" s="42"/>
      <c r="V29" s="228" t="e">
        <f t="shared" si="4"/>
        <v>#NUM!</v>
      </c>
      <c r="W29" s="28">
        <v>45717</v>
      </c>
      <c r="X29" s="27">
        <f t="shared" si="5"/>
        <v>31</v>
      </c>
      <c r="Y29" s="229">
        <f t="shared" si="6"/>
        <v>-45685</v>
      </c>
      <c r="Z29" s="229">
        <f t="shared" si="7"/>
        <v>0</v>
      </c>
      <c r="AA29" s="230">
        <f>IF(G29="",1,IF(C29="(２)ソフトウェア利用関連費",VLOOKUP(H29,減価償却!$B$5:$R$16,MATCH(様式⑫!Z29,減価償却!$T$4:$T$19,-1)+1,1),VLOOKUP(H29,減価償却!$B$20:$R$31,MATCH(様式⑫!Z29,減価償却!$T$4:$T$19,-1)+1,1)))</f>
        <v>1</v>
      </c>
      <c r="AB29" s="231">
        <f t="shared" si="8"/>
        <v>0</v>
      </c>
      <c r="AC29" s="230">
        <f>IF(OR(I29&lt;20000,YEARFRAC(U29,S29+1,1)&lt;0.25,H29=1),0,IF(C29="(２)ソフトウェア利用関連費",VLOOKUP(H29,減価償却!$B$5:$R$16,MATCH(様式⑫!AB29,減価償却!$T$4:$T$19,-1)+1,1),VLOOKUP(H29,減価償却!$B$20:$R$31,MATCH(様式⑫!AB29,減価償却!$T$4:$T$19,-1)+1,1)))</f>
        <v>0</v>
      </c>
      <c r="AD29" s="136">
        <f t="shared" si="9"/>
        <v>0</v>
      </c>
      <c r="AE29" s="136" t="str">
        <f t="shared" si="2"/>
        <v/>
      </c>
      <c r="AF29" s="136" t="str">
        <f t="shared" si="2"/>
        <v/>
      </c>
      <c r="AG29" s="136" t="str">
        <f t="shared" si="2"/>
        <v/>
      </c>
      <c r="AH29" s="136">
        <f>ROUNDDOWN(IF(OR(AD29=0,I29&lt;20000),0,IF(Y29&lt;0,0,AD29*Y29/V29)),0)</f>
        <v>0</v>
      </c>
      <c r="AI29" s="136" t="str">
        <f t="shared" si="3"/>
        <v/>
      </c>
      <c r="AJ29" s="136" t="str">
        <f t="shared" si="3"/>
        <v/>
      </c>
      <c r="AK29" s="136" t="str">
        <f t="shared" si="3"/>
        <v/>
      </c>
    </row>
    <row r="30" spans="1:37" ht="18" customHeight="1">
      <c r="A30" s="210">
        <v>19</v>
      </c>
      <c r="B30" s="206"/>
      <c r="C30" s="159" t="str">
        <f t="shared" si="0"/>
        <v/>
      </c>
      <c r="D30" s="205"/>
      <c r="E30" s="10" t="str">
        <f t="shared" si="1"/>
        <v>正しい登録Noを入力してください。</v>
      </c>
      <c r="F30" s="206"/>
      <c r="G30" s="222"/>
      <c r="H30" s="205"/>
      <c r="I30" s="146"/>
      <c r="J30" s="146"/>
      <c r="K30" s="134">
        <f t="shared" si="11"/>
        <v>0</v>
      </c>
      <c r="L30" s="205"/>
      <c r="M30" s="138"/>
      <c r="N30" s="139">
        <f t="shared" si="12"/>
        <v>0</v>
      </c>
      <c r="O30" s="74"/>
      <c r="P30" s="205"/>
      <c r="Q30" s="42"/>
      <c r="R30" s="42"/>
      <c r="S30" s="42"/>
      <c r="T30" s="42"/>
      <c r="U30" s="42"/>
      <c r="V30" s="228" t="e">
        <f t="shared" si="4"/>
        <v>#NUM!</v>
      </c>
      <c r="W30" s="28">
        <v>45717</v>
      </c>
      <c r="X30" s="27">
        <f t="shared" si="5"/>
        <v>31</v>
      </c>
      <c r="Y30" s="229">
        <f t="shared" si="6"/>
        <v>-45685</v>
      </c>
      <c r="Z30" s="229">
        <f t="shared" si="7"/>
        <v>0</v>
      </c>
      <c r="AA30" s="230">
        <f>IF(G30="",1,IF(C30="(２)ソフトウェア利用関連費",VLOOKUP(H30,減価償却!$B$5:$R$16,MATCH(様式⑫!Z30,減価償却!$T$4:$T$19,-1)+1,1),VLOOKUP(H30,減価償却!$B$20:$R$31,MATCH(様式⑫!Z30,減価償却!$T$4:$T$19,-1)+1,1)))</f>
        <v>1</v>
      </c>
      <c r="AB30" s="231">
        <f t="shared" si="8"/>
        <v>0</v>
      </c>
      <c r="AC30" s="230">
        <f>IF(OR(I30&lt;20000,YEARFRAC(U30,S30+1,1)&lt;0.25,H30=1),0,IF(C30="(２)ソフトウェア利用関連費",VLOOKUP(H30,減価償却!$B$5:$R$16,MATCH(様式⑫!AB30,減価償却!$T$4:$T$19,-1)+1,1),VLOOKUP(H30,減価償却!$B$20:$R$31,MATCH(様式⑫!AB30,減価償却!$T$4:$T$19,-1)+1,1)))</f>
        <v>0</v>
      </c>
      <c r="AD30" s="136">
        <f t="shared" si="9"/>
        <v>0</v>
      </c>
      <c r="AE30" s="136" t="str">
        <f t="shared" si="2"/>
        <v/>
      </c>
      <c r="AF30" s="136" t="str">
        <f t="shared" si="2"/>
        <v/>
      </c>
      <c r="AG30" s="136" t="str">
        <f t="shared" si="2"/>
        <v/>
      </c>
      <c r="AH30" s="136">
        <f>ROUNDDOWN(IF(OR(AD30=0,I30&lt;20000),0,IF(Y30&lt;0,0,AD30*Y30/V30)),0)</f>
        <v>0</v>
      </c>
      <c r="AI30" s="136" t="str">
        <f t="shared" si="3"/>
        <v/>
      </c>
      <c r="AJ30" s="136" t="str">
        <f t="shared" si="3"/>
        <v/>
      </c>
      <c r="AK30" s="136" t="str">
        <f t="shared" si="3"/>
        <v/>
      </c>
    </row>
    <row r="31" spans="1:37" ht="18" customHeight="1">
      <c r="A31" s="210">
        <v>20</v>
      </c>
      <c r="B31" s="206"/>
      <c r="C31" s="159" t="str">
        <f t="shared" si="0"/>
        <v/>
      </c>
      <c r="D31" s="205"/>
      <c r="E31" s="10" t="str">
        <f t="shared" si="1"/>
        <v>正しい登録Noを入力してください。</v>
      </c>
      <c r="F31" s="206"/>
      <c r="G31" s="222"/>
      <c r="H31" s="205"/>
      <c r="I31" s="146"/>
      <c r="J31" s="146"/>
      <c r="K31" s="134">
        <f t="shared" si="11"/>
        <v>0</v>
      </c>
      <c r="L31" s="205"/>
      <c r="M31" s="138"/>
      <c r="N31" s="139">
        <f t="shared" si="12"/>
        <v>0</v>
      </c>
      <c r="O31" s="74"/>
      <c r="P31" s="205"/>
      <c r="Q31" s="42"/>
      <c r="R31" s="42"/>
      <c r="S31" s="42"/>
      <c r="T31" s="42"/>
      <c r="U31" s="42"/>
      <c r="V31" s="228" t="e">
        <f t="shared" si="4"/>
        <v>#NUM!</v>
      </c>
      <c r="W31" s="28">
        <v>45717</v>
      </c>
      <c r="X31" s="27">
        <f t="shared" si="5"/>
        <v>31</v>
      </c>
      <c r="Y31" s="229">
        <f t="shared" si="6"/>
        <v>-45685</v>
      </c>
      <c r="Z31" s="229">
        <f t="shared" si="7"/>
        <v>0</v>
      </c>
      <c r="AA31" s="230">
        <f>IF(G31="",1,IF(C31="(２)ソフトウェア利用関連費",VLOOKUP(H31,減価償却!$B$5:$R$16,MATCH(様式⑫!Z31,減価償却!$T$4:$T$19,-1)+1,1),VLOOKUP(H31,減価償却!$B$20:$R$31,MATCH(様式⑫!Z31,減価償却!$T$4:$T$19,-1)+1,1)))</f>
        <v>1</v>
      </c>
      <c r="AB31" s="231">
        <f t="shared" si="8"/>
        <v>0</v>
      </c>
      <c r="AC31" s="230">
        <f>IF(OR(I31&lt;20000,YEARFRAC(U31,S31+1,1)&lt;0.25,H31=1),0,IF(C31="(２)ソフトウェア利用関連費",VLOOKUP(H31,減価償却!$B$5:$R$16,MATCH(様式⑫!AB31,減価償却!$T$4:$T$19,-1)+1,1),VLOOKUP(H31,減価償却!$B$20:$R$31,MATCH(様式⑫!AB31,減価償却!$T$4:$T$19,-1)+1,1)))</f>
        <v>0</v>
      </c>
      <c r="AD31" s="136">
        <f t="shared" si="9"/>
        <v>0</v>
      </c>
      <c r="AE31" s="136" t="str">
        <f t="shared" si="2"/>
        <v/>
      </c>
      <c r="AF31" s="136" t="str">
        <f t="shared" si="2"/>
        <v/>
      </c>
      <c r="AG31" s="136" t="str">
        <f t="shared" si="2"/>
        <v/>
      </c>
      <c r="AH31" s="136">
        <f>ROUNDDOWN(IF(OR(AD31=0,I31&lt;20000),0,IF(Y31&lt;0,0,AD31*Y31/V31)),0)</f>
        <v>0</v>
      </c>
      <c r="AI31" s="136" t="str">
        <f t="shared" si="3"/>
        <v/>
      </c>
      <c r="AJ31" s="136" t="str">
        <f t="shared" si="3"/>
        <v/>
      </c>
      <c r="AK31" s="136" t="str">
        <f t="shared" si="3"/>
        <v/>
      </c>
    </row>
    <row r="32" spans="1:37" ht="18" customHeight="1">
      <c r="A32" s="210">
        <v>21</v>
      </c>
      <c r="B32" s="206"/>
      <c r="C32" s="159" t="str">
        <f t="shared" si="0"/>
        <v/>
      </c>
      <c r="D32" s="205"/>
      <c r="E32" s="10" t="str">
        <f t="shared" si="1"/>
        <v>正しい登録Noを入力してください。</v>
      </c>
      <c r="F32" s="206"/>
      <c r="G32" s="222"/>
      <c r="H32" s="205"/>
      <c r="I32" s="146"/>
      <c r="J32" s="146"/>
      <c r="K32" s="134">
        <f t="shared" si="11"/>
        <v>0</v>
      </c>
      <c r="L32" s="205"/>
      <c r="M32" s="138"/>
      <c r="N32" s="139">
        <f t="shared" si="12"/>
        <v>0</v>
      </c>
      <c r="O32" s="74"/>
      <c r="P32" s="205"/>
      <c r="Q32" s="42"/>
      <c r="R32" s="42"/>
      <c r="S32" s="42"/>
      <c r="T32" s="42"/>
      <c r="U32" s="42"/>
      <c r="V32" s="228" t="e">
        <f t="shared" si="4"/>
        <v>#NUM!</v>
      </c>
      <c r="W32" s="28">
        <v>45717</v>
      </c>
      <c r="X32" s="27">
        <f t="shared" si="5"/>
        <v>31</v>
      </c>
      <c r="Y32" s="229">
        <f t="shared" si="6"/>
        <v>-45685</v>
      </c>
      <c r="Z32" s="229">
        <f t="shared" si="7"/>
        <v>0</v>
      </c>
      <c r="AA32" s="230">
        <f>IF(G32="",1,IF(C32="(２)ソフトウェア利用関連費",VLOOKUP(H32,減価償却!$B$5:$R$16,MATCH(様式⑫!Z32,減価償却!$T$4:$T$19,-1)+1,1),VLOOKUP(H32,減価償却!$B$20:$R$31,MATCH(様式⑫!Z32,減価償却!$T$4:$T$19,-1)+1,1)))</f>
        <v>1</v>
      </c>
      <c r="AB32" s="231">
        <f t="shared" si="8"/>
        <v>0</v>
      </c>
      <c r="AC32" s="230">
        <f>IF(OR(I32&lt;20000,YEARFRAC(U32,S32+1,1)&lt;0.25,H32=1),0,IF(C32="(２)ソフトウェア利用関連費",VLOOKUP(H32,減価償却!$B$5:$R$16,MATCH(様式⑫!AB32,減価償却!$T$4:$T$19,-1)+1,1),VLOOKUP(H32,減価償却!$B$20:$R$31,MATCH(様式⑫!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10">
        <v>22</v>
      </c>
      <c r="B33" s="206"/>
      <c r="C33" s="159" t="str">
        <f t="shared" si="0"/>
        <v/>
      </c>
      <c r="D33" s="205"/>
      <c r="E33" s="10" t="str">
        <f t="shared" si="1"/>
        <v>正しい登録Noを入力してください。</v>
      </c>
      <c r="F33" s="206"/>
      <c r="G33" s="222"/>
      <c r="H33" s="205"/>
      <c r="I33" s="146"/>
      <c r="J33" s="146"/>
      <c r="K33" s="134">
        <f t="shared" si="11"/>
        <v>0</v>
      </c>
      <c r="L33" s="205"/>
      <c r="M33" s="138"/>
      <c r="N33" s="139">
        <f t="shared" si="12"/>
        <v>0</v>
      </c>
      <c r="O33" s="74"/>
      <c r="P33" s="205"/>
      <c r="Q33" s="42"/>
      <c r="R33" s="42"/>
      <c r="S33" s="42"/>
      <c r="T33" s="42"/>
      <c r="U33" s="42"/>
      <c r="V33" s="228" t="e">
        <f t="shared" si="4"/>
        <v>#NUM!</v>
      </c>
      <c r="W33" s="28">
        <v>45717</v>
      </c>
      <c r="X33" s="27">
        <f t="shared" si="5"/>
        <v>31</v>
      </c>
      <c r="Y33" s="229">
        <f t="shared" si="6"/>
        <v>-45685</v>
      </c>
      <c r="Z33" s="229">
        <f t="shared" si="7"/>
        <v>0</v>
      </c>
      <c r="AA33" s="230">
        <f>IF(G33="",1,IF(C33="(２)ソフトウェア利用関連費",VLOOKUP(H33,減価償却!$B$5:$R$16,MATCH(様式⑫!Z33,減価償却!$T$4:$T$19,-1)+1,1),VLOOKUP(H33,減価償却!$B$20:$R$31,MATCH(様式⑫!Z33,減価償却!$T$4:$T$19,-1)+1,1)))</f>
        <v>1</v>
      </c>
      <c r="AB33" s="231">
        <f t="shared" si="8"/>
        <v>0</v>
      </c>
      <c r="AC33" s="230">
        <f>IF(OR(I33&lt;20000,YEARFRAC(U33,S33+1,1)&lt;0.25,H33=1),0,IF(C33="(２)ソフトウェア利用関連費",VLOOKUP(H33,減価償却!$B$5:$R$16,MATCH(様式⑫!AB33,減価償却!$T$4:$T$19,-1)+1,1),VLOOKUP(H33,減価償却!$B$20:$R$31,MATCH(様式⑫!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10">
        <v>23</v>
      </c>
      <c r="B34" s="206"/>
      <c r="C34" s="159" t="str">
        <f t="shared" si="0"/>
        <v/>
      </c>
      <c r="D34" s="205"/>
      <c r="E34" s="10" t="str">
        <f t="shared" si="1"/>
        <v>正しい登録Noを入力してください。</v>
      </c>
      <c r="F34" s="206"/>
      <c r="G34" s="222"/>
      <c r="H34" s="205"/>
      <c r="I34" s="146"/>
      <c r="J34" s="146"/>
      <c r="K34" s="134">
        <f t="shared" si="11"/>
        <v>0</v>
      </c>
      <c r="L34" s="205"/>
      <c r="M34" s="138"/>
      <c r="N34" s="139">
        <f t="shared" si="12"/>
        <v>0</v>
      </c>
      <c r="O34" s="74"/>
      <c r="P34" s="205"/>
      <c r="Q34" s="42"/>
      <c r="R34" s="42"/>
      <c r="S34" s="42"/>
      <c r="T34" s="42"/>
      <c r="U34" s="42"/>
      <c r="V34" s="228" t="e">
        <f t="shared" si="4"/>
        <v>#NUM!</v>
      </c>
      <c r="W34" s="28">
        <v>45717</v>
      </c>
      <c r="X34" s="27">
        <f t="shared" si="5"/>
        <v>31</v>
      </c>
      <c r="Y34" s="229">
        <f t="shared" si="6"/>
        <v>-45685</v>
      </c>
      <c r="Z34" s="229">
        <f t="shared" si="7"/>
        <v>0</v>
      </c>
      <c r="AA34" s="230">
        <f>IF(G34="",1,IF(C34="(２)ソフトウェア利用関連費",VLOOKUP(H34,減価償却!$B$5:$R$16,MATCH(様式⑫!Z34,減価償却!$T$4:$T$19,-1)+1,1),VLOOKUP(H34,減価償却!$B$20:$R$31,MATCH(様式⑫!Z34,減価償却!$T$4:$T$19,-1)+1,1)))</f>
        <v>1</v>
      </c>
      <c r="AB34" s="231">
        <f t="shared" si="8"/>
        <v>0</v>
      </c>
      <c r="AC34" s="230">
        <f>IF(OR(I34&lt;20000,YEARFRAC(U34,S34+1,1)&lt;0.25,H34=1),0,IF(C34="(２)ソフトウェア利用関連費",VLOOKUP(H34,減価償却!$B$5:$R$16,MATCH(様式⑫!AB34,減価償却!$T$4:$T$19,-1)+1,1),VLOOKUP(H34,減価償却!$B$20:$R$31,MATCH(様式⑫!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10">
        <v>24</v>
      </c>
      <c r="B35" s="206"/>
      <c r="C35" s="159" t="str">
        <f t="shared" si="0"/>
        <v/>
      </c>
      <c r="D35" s="205"/>
      <c r="E35" s="10" t="str">
        <f t="shared" si="1"/>
        <v>正しい登録Noを入力してください。</v>
      </c>
      <c r="F35" s="206"/>
      <c r="G35" s="222"/>
      <c r="H35" s="205"/>
      <c r="I35" s="146"/>
      <c r="J35" s="146"/>
      <c r="K35" s="134">
        <f t="shared" si="11"/>
        <v>0</v>
      </c>
      <c r="L35" s="205"/>
      <c r="M35" s="138"/>
      <c r="N35" s="139">
        <f t="shared" si="12"/>
        <v>0</v>
      </c>
      <c r="O35" s="74"/>
      <c r="P35" s="205"/>
      <c r="Q35" s="42"/>
      <c r="R35" s="42"/>
      <c r="S35" s="42"/>
      <c r="T35" s="42"/>
      <c r="U35" s="42"/>
      <c r="V35" s="228" t="e">
        <f t="shared" si="4"/>
        <v>#NUM!</v>
      </c>
      <c r="W35" s="28">
        <v>45717</v>
      </c>
      <c r="X35" s="27">
        <f t="shared" si="5"/>
        <v>31</v>
      </c>
      <c r="Y35" s="229">
        <f t="shared" si="6"/>
        <v>-45685</v>
      </c>
      <c r="Z35" s="229">
        <f t="shared" si="7"/>
        <v>0</v>
      </c>
      <c r="AA35" s="230">
        <f>IF(G35="",1,IF(C35="(２)ソフトウェア利用関連費",VLOOKUP(H35,減価償却!$B$5:$R$16,MATCH(様式⑫!Z35,減価償却!$T$4:$T$19,-1)+1,1),VLOOKUP(H35,減価償却!$B$20:$R$31,MATCH(様式⑫!Z35,減価償却!$T$4:$T$19,-1)+1,1)))</f>
        <v>1</v>
      </c>
      <c r="AB35" s="231">
        <f t="shared" si="8"/>
        <v>0</v>
      </c>
      <c r="AC35" s="230">
        <f>IF(OR(I35&lt;20000,YEARFRAC(U35,S35+1,1)&lt;0.25,H35=1),0,IF(C35="(２)ソフトウェア利用関連費",VLOOKUP(H35,減価償却!$B$5:$R$16,MATCH(様式⑫!AB35,減価償却!$T$4:$T$19,-1)+1,1),VLOOKUP(H35,減価償却!$B$20:$R$31,MATCH(様式⑫!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10">
        <v>25</v>
      </c>
      <c r="B36" s="206"/>
      <c r="C36" s="159" t="str">
        <f t="shared" si="0"/>
        <v/>
      </c>
      <c r="D36" s="205"/>
      <c r="E36" s="10" t="str">
        <f t="shared" si="1"/>
        <v>正しい登録Noを入力してください。</v>
      </c>
      <c r="F36" s="206"/>
      <c r="G36" s="222"/>
      <c r="H36" s="205"/>
      <c r="I36" s="146"/>
      <c r="J36" s="146"/>
      <c r="K36" s="134">
        <f t="shared" si="11"/>
        <v>0</v>
      </c>
      <c r="L36" s="205"/>
      <c r="M36" s="138"/>
      <c r="N36" s="139">
        <f t="shared" si="12"/>
        <v>0</v>
      </c>
      <c r="O36" s="74"/>
      <c r="P36" s="205"/>
      <c r="Q36" s="42"/>
      <c r="R36" s="42"/>
      <c r="S36" s="42"/>
      <c r="T36" s="42"/>
      <c r="U36" s="42"/>
      <c r="V36" s="228" t="e">
        <f t="shared" si="4"/>
        <v>#NUM!</v>
      </c>
      <c r="W36" s="28">
        <v>45717</v>
      </c>
      <c r="X36" s="27">
        <f t="shared" si="5"/>
        <v>31</v>
      </c>
      <c r="Y36" s="229">
        <f t="shared" si="6"/>
        <v>-45685</v>
      </c>
      <c r="Z36" s="229">
        <f t="shared" si="7"/>
        <v>0</v>
      </c>
      <c r="AA36" s="230">
        <f>IF(G36="",1,IF(C36="(２)ソフトウェア利用関連費",VLOOKUP(H36,減価償却!$B$5:$R$16,MATCH(様式⑫!Z36,減価償却!$T$4:$T$19,-1)+1,1),VLOOKUP(H36,減価償却!$B$20:$R$31,MATCH(様式⑫!Z36,減価償却!$T$4:$T$19,-1)+1,1)))</f>
        <v>1</v>
      </c>
      <c r="AB36" s="231">
        <f t="shared" si="8"/>
        <v>0</v>
      </c>
      <c r="AC36" s="230">
        <f>IF(OR(I36&lt;20000,YEARFRAC(U36,S36+1,1)&lt;0.25,H36=1),0,IF(C36="(２)ソフトウェア利用関連費",VLOOKUP(H36,減価償却!$B$5:$R$16,MATCH(様式⑫!AB36,減価償却!$T$4:$T$19,-1)+1,1),VLOOKUP(H36,減価償却!$B$20:$R$31,MATCH(様式⑫!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10">
        <v>26</v>
      </c>
      <c r="B37" s="206"/>
      <c r="C37" s="159" t="str">
        <f t="shared" si="0"/>
        <v/>
      </c>
      <c r="D37" s="205"/>
      <c r="E37" s="10" t="str">
        <f t="shared" si="1"/>
        <v>正しい登録Noを入力してください。</v>
      </c>
      <c r="F37" s="206"/>
      <c r="G37" s="222"/>
      <c r="H37" s="205"/>
      <c r="I37" s="146"/>
      <c r="J37" s="146"/>
      <c r="K37" s="134">
        <f t="shared" si="11"/>
        <v>0</v>
      </c>
      <c r="L37" s="205"/>
      <c r="M37" s="138"/>
      <c r="N37" s="139">
        <f t="shared" si="12"/>
        <v>0</v>
      </c>
      <c r="O37" s="74"/>
      <c r="P37" s="205"/>
      <c r="Q37" s="42"/>
      <c r="R37" s="42"/>
      <c r="S37" s="42"/>
      <c r="T37" s="42"/>
      <c r="U37" s="42"/>
      <c r="V37" s="228" t="e">
        <f t="shared" si="4"/>
        <v>#NUM!</v>
      </c>
      <c r="W37" s="28">
        <v>45717</v>
      </c>
      <c r="X37" s="27">
        <f t="shared" si="5"/>
        <v>31</v>
      </c>
      <c r="Y37" s="229">
        <f t="shared" si="6"/>
        <v>-45685</v>
      </c>
      <c r="Z37" s="229">
        <f t="shared" si="7"/>
        <v>0</v>
      </c>
      <c r="AA37" s="230">
        <f>IF(G37="",1,IF(C37="(２)ソフトウェア利用関連費",VLOOKUP(H37,減価償却!$B$5:$R$16,MATCH(様式⑫!Z37,減価償却!$T$4:$T$19,-1)+1,1),VLOOKUP(H37,減価償却!$B$20:$R$31,MATCH(様式⑫!Z37,減価償却!$T$4:$T$19,-1)+1,1)))</f>
        <v>1</v>
      </c>
      <c r="AB37" s="231">
        <f t="shared" si="8"/>
        <v>0</v>
      </c>
      <c r="AC37" s="230">
        <f>IF(OR(I37&lt;20000,YEARFRAC(U37,S37+1,1)&lt;0.25,H37=1),0,IF(C37="(２)ソフトウェア利用関連費",VLOOKUP(H37,減価償却!$B$5:$R$16,MATCH(様式⑫!AB37,減価償却!$T$4:$T$19,-1)+1,1),VLOOKUP(H37,減価償却!$B$20:$R$31,MATCH(様式⑫!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10">
        <v>27</v>
      </c>
      <c r="B38" s="206"/>
      <c r="C38" s="159" t="str">
        <f t="shared" si="0"/>
        <v/>
      </c>
      <c r="D38" s="205"/>
      <c r="E38" s="10" t="str">
        <f t="shared" si="1"/>
        <v>正しい登録Noを入力してください。</v>
      </c>
      <c r="F38" s="206"/>
      <c r="G38" s="222"/>
      <c r="H38" s="205"/>
      <c r="I38" s="146"/>
      <c r="J38" s="146"/>
      <c r="K38" s="134">
        <f t="shared" si="11"/>
        <v>0</v>
      </c>
      <c r="L38" s="205"/>
      <c r="M38" s="138"/>
      <c r="N38" s="139">
        <f t="shared" si="12"/>
        <v>0</v>
      </c>
      <c r="O38" s="74"/>
      <c r="P38" s="205"/>
      <c r="Q38" s="42"/>
      <c r="R38" s="42"/>
      <c r="S38" s="42"/>
      <c r="T38" s="42"/>
      <c r="U38" s="42"/>
      <c r="V38" s="228" t="e">
        <f t="shared" si="4"/>
        <v>#NUM!</v>
      </c>
      <c r="W38" s="28">
        <v>45717</v>
      </c>
      <c r="X38" s="27">
        <f t="shared" si="5"/>
        <v>31</v>
      </c>
      <c r="Y38" s="229">
        <f t="shared" si="6"/>
        <v>-45685</v>
      </c>
      <c r="Z38" s="229">
        <f t="shared" si="7"/>
        <v>0</v>
      </c>
      <c r="AA38" s="230">
        <f>IF(G38="",1,IF(C38="(２)ソフトウェア利用関連費",VLOOKUP(H38,減価償却!$B$5:$R$16,MATCH(様式⑫!Z38,減価償却!$T$4:$T$19,-1)+1,1),VLOOKUP(H38,減価償却!$B$20:$R$31,MATCH(様式⑫!Z38,減価償却!$T$4:$T$19,-1)+1,1)))</f>
        <v>1</v>
      </c>
      <c r="AB38" s="231">
        <f t="shared" si="8"/>
        <v>0</v>
      </c>
      <c r="AC38" s="230">
        <f>IF(OR(I38&lt;20000,YEARFRAC(U38,S38+1,1)&lt;0.25,H38=1),0,IF(C38="(２)ソフトウェア利用関連費",VLOOKUP(H38,減価償却!$B$5:$R$16,MATCH(様式⑫!AB38,減価償却!$T$4:$T$19,-1)+1,1),VLOOKUP(H38,減価償却!$B$20:$R$31,MATCH(様式⑫!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10">
        <v>28</v>
      </c>
      <c r="B39" s="206"/>
      <c r="C39" s="159" t="str">
        <f t="shared" si="0"/>
        <v/>
      </c>
      <c r="D39" s="205"/>
      <c r="E39" s="10" t="str">
        <f t="shared" si="1"/>
        <v>正しい登録Noを入力してください。</v>
      </c>
      <c r="F39" s="206"/>
      <c r="G39" s="222"/>
      <c r="H39" s="205"/>
      <c r="I39" s="146"/>
      <c r="J39" s="146"/>
      <c r="K39" s="134">
        <f t="shared" si="11"/>
        <v>0</v>
      </c>
      <c r="L39" s="205"/>
      <c r="M39" s="138"/>
      <c r="N39" s="139">
        <f t="shared" si="12"/>
        <v>0</v>
      </c>
      <c r="O39" s="74"/>
      <c r="P39" s="205"/>
      <c r="Q39" s="42"/>
      <c r="R39" s="42"/>
      <c r="S39" s="42"/>
      <c r="T39" s="42"/>
      <c r="U39" s="42"/>
      <c r="V39" s="228" t="e">
        <f t="shared" si="4"/>
        <v>#NUM!</v>
      </c>
      <c r="W39" s="28">
        <v>45717</v>
      </c>
      <c r="X39" s="27">
        <f t="shared" si="5"/>
        <v>31</v>
      </c>
      <c r="Y39" s="229">
        <f t="shared" si="6"/>
        <v>-45685</v>
      </c>
      <c r="Z39" s="229">
        <f t="shared" si="7"/>
        <v>0</v>
      </c>
      <c r="AA39" s="230">
        <f>IF(G39="",1,IF(C39="(２)ソフトウェア利用関連費",VLOOKUP(H39,減価償却!$B$5:$R$16,MATCH(様式⑫!Z39,減価償却!$T$4:$T$19,-1)+1,1),VLOOKUP(H39,減価償却!$B$20:$R$31,MATCH(様式⑫!Z39,減価償却!$T$4:$T$19,-1)+1,1)))</f>
        <v>1</v>
      </c>
      <c r="AB39" s="231">
        <f t="shared" si="8"/>
        <v>0</v>
      </c>
      <c r="AC39" s="230">
        <f>IF(OR(I39&lt;20000,YEARFRAC(U39,S39+1,1)&lt;0.25,H39=1),0,IF(C39="(２)ソフトウェア利用関連費",VLOOKUP(H39,減価償却!$B$5:$R$16,MATCH(様式⑫!AB39,減価償却!$T$4:$T$19,-1)+1,1),VLOOKUP(H39,減価償却!$B$20:$R$31,MATCH(様式⑫!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10"/>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1009</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65"/>
      <c r="B43" s="341" t="s">
        <v>10</v>
      </c>
      <c r="C43" s="341" t="s">
        <v>9</v>
      </c>
      <c r="D43" s="356" t="s">
        <v>8</v>
      </c>
      <c r="E43" s="357"/>
      <c r="F43" s="338" t="s">
        <v>663</v>
      </c>
      <c r="G43" s="374" t="s">
        <v>760</v>
      </c>
      <c r="H43" s="341" t="s">
        <v>14</v>
      </c>
      <c r="I43" s="338" t="s">
        <v>664</v>
      </c>
      <c r="J43" s="338" t="s">
        <v>665</v>
      </c>
      <c r="K43" s="341" t="s">
        <v>182</v>
      </c>
      <c r="L43" s="338" t="s">
        <v>190</v>
      </c>
      <c r="M43" s="338" t="s">
        <v>191</v>
      </c>
      <c r="N43" s="341" t="s">
        <v>185</v>
      </c>
      <c r="O43" s="347" t="s">
        <v>7</v>
      </c>
      <c r="P43" s="348"/>
      <c r="Q43" s="349" t="s">
        <v>666</v>
      </c>
      <c r="R43" s="345" t="s">
        <v>171</v>
      </c>
      <c r="S43" s="346"/>
      <c r="T43" s="372" t="s">
        <v>5</v>
      </c>
      <c r="U43" s="373"/>
      <c r="V43" s="40"/>
      <c r="W43" s="343" t="s">
        <v>188</v>
      </c>
      <c r="X43" s="344"/>
      <c r="Y43" s="41"/>
      <c r="Z43" s="340" t="s">
        <v>761</v>
      </c>
      <c r="AA43" s="340"/>
      <c r="AB43" s="340" t="s">
        <v>762</v>
      </c>
      <c r="AC43" s="340"/>
      <c r="AD43" s="335" t="s">
        <v>1000</v>
      </c>
      <c r="AE43" s="336"/>
      <c r="AF43" s="336"/>
      <c r="AG43" s="337"/>
      <c r="AH43" s="335" t="s">
        <v>667</v>
      </c>
      <c r="AI43" s="336"/>
      <c r="AJ43" s="336"/>
      <c r="AK43" s="337"/>
    </row>
    <row r="44" spans="1:37" s="2" customFormat="1" ht="36" customHeight="1">
      <c r="A44" s="365"/>
      <c r="B44" s="342"/>
      <c r="C44" s="342"/>
      <c r="D44" s="358"/>
      <c r="E44" s="359"/>
      <c r="F44" s="339"/>
      <c r="G44" s="375"/>
      <c r="H44" s="342"/>
      <c r="I44" s="339"/>
      <c r="J44" s="339"/>
      <c r="K44" s="342"/>
      <c r="L44" s="339"/>
      <c r="M44" s="339"/>
      <c r="N44" s="342"/>
      <c r="O44" s="31"/>
      <c r="P44" s="43" t="s">
        <v>4</v>
      </c>
      <c r="Q44" s="350"/>
      <c r="R44" s="30" t="s">
        <v>3</v>
      </c>
      <c r="S44" s="30" t="s">
        <v>2</v>
      </c>
      <c r="T44" s="30" t="s">
        <v>3</v>
      </c>
      <c r="U44" s="30" t="s">
        <v>2</v>
      </c>
      <c r="V44" s="37" t="s">
        <v>194</v>
      </c>
      <c r="W44" s="30" t="s">
        <v>3</v>
      </c>
      <c r="X44" s="30" t="s">
        <v>2</v>
      </c>
      <c r="Y44" s="37" t="s">
        <v>194</v>
      </c>
      <c r="Z44" s="43" t="s">
        <v>229</v>
      </c>
      <c r="AA44" s="43" t="s">
        <v>230</v>
      </c>
      <c r="AB44" s="43" t="s">
        <v>229</v>
      </c>
      <c r="AC44" s="43" t="s">
        <v>230</v>
      </c>
      <c r="AD44" s="227"/>
      <c r="AE44" s="120" t="s">
        <v>13</v>
      </c>
      <c r="AF44" s="120" t="s">
        <v>12</v>
      </c>
      <c r="AG44" s="120" t="s">
        <v>11</v>
      </c>
      <c r="AH44" s="227"/>
      <c r="AI44" s="120" t="s">
        <v>13</v>
      </c>
      <c r="AJ44" s="120" t="s">
        <v>12</v>
      </c>
      <c r="AK44" s="120" t="s">
        <v>11</v>
      </c>
    </row>
    <row r="45" spans="1:37" ht="18" customHeight="1">
      <c r="A45" s="210">
        <v>1</v>
      </c>
      <c r="B45" s="206"/>
      <c r="C45" s="205"/>
      <c r="D45" s="352"/>
      <c r="E45" s="353"/>
      <c r="F45" s="206"/>
      <c r="G45" s="222"/>
      <c r="H45" s="205"/>
      <c r="I45" s="161"/>
      <c r="J45" s="161"/>
      <c r="K45" s="134">
        <f t="shared" ref="K45:K54" si="14">I45*J45</f>
        <v>0</v>
      </c>
      <c r="L45" s="205"/>
      <c r="M45" s="138"/>
      <c r="N45" s="134">
        <f t="shared" ref="N45:N50" si="15">ROUNDDOWN(IF(M45="",K45,K45*M45),0)</f>
        <v>0</v>
      </c>
      <c r="O45" s="205"/>
      <c r="P45" s="205"/>
      <c r="Q45" s="42"/>
      <c r="R45" s="42"/>
      <c r="S45" s="42"/>
      <c r="T45" s="42"/>
      <c r="U45" s="42"/>
      <c r="V45" s="228" t="e">
        <f t="shared" ref="V45:V54" si="16">EOMONTH(U45,0)-EOMONTH(T45,-1)</f>
        <v>#NUM!</v>
      </c>
      <c r="W45" s="27">
        <v>45717</v>
      </c>
      <c r="X45" s="27">
        <f t="shared" ref="X45:X54" si="17">EOMONTH(U45,0)</f>
        <v>31</v>
      </c>
      <c r="Y45" s="229">
        <f t="shared" ref="Y45:Y54" si="18">EOMONTH(X45,0)+1-W45</f>
        <v>-45685</v>
      </c>
      <c r="Z45" s="229">
        <f t="shared" ref="Z45:Z54" si="19">IF(G45="",0,ROUNDDOWN(YEARFRAC(EOMONTH(Q45,-1)+1,EOMONTH(T45,0)+1,1),2))</f>
        <v>0</v>
      </c>
      <c r="AA45" s="230">
        <f>IF(G45="",1,IF(C45="(２)ソフトウェア利用関連費",VLOOKUP(H45,減価償却!$B$5:$R$16,MATCH(様式⑫!Z45,減価償却!$T$4:$T$19,-1)+1,1),VLOOKUP(H45,減価償却!$B$20:$R$31,MATCH(様式⑫!Z45,減価償却!$T$4:$T$19,-1)+1,1)))</f>
        <v>1</v>
      </c>
      <c r="AB45" s="231">
        <f t="shared" ref="AB45:AB54" si="20">IF(U45="",0,ROUNDDOWN(YEARFRAC(EOMONTH(Q45,-1)+1,EOMONTH(U45,0)+1,1),2))</f>
        <v>0</v>
      </c>
      <c r="AC45" s="230">
        <f>IF(OR(I45&lt;20000,YEARFRAC(U45,S45+1,1)&lt;0.25,H45=1),0,IF(C45="(２)ソフトウェア利用関連費",VLOOKUP(H45,減価償却!$B$5:$R$16,MATCH(様式⑫!AB45,減価償却!$T$4:$T$19,-1)+1,1),VLOOKUP(H45,減価償却!$B$20:$R$31,MATCH(様式⑫!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10">
        <v>2</v>
      </c>
      <c r="B46" s="206"/>
      <c r="C46" s="205"/>
      <c r="D46" s="352"/>
      <c r="E46" s="353"/>
      <c r="F46" s="206"/>
      <c r="G46" s="222"/>
      <c r="H46" s="205"/>
      <c r="I46" s="161"/>
      <c r="J46" s="161"/>
      <c r="K46" s="134">
        <f t="shared" si="14"/>
        <v>0</v>
      </c>
      <c r="L46" s="205"/>
      <c r="M46" s="138"/>
      <c r="N46" s="134">
        <f t="shared" si="15"/>
        <v>0</v>
      </c>
      <c r="O46" s="205"/>
      <c r="P46" s="205"/>
      <c r="Q46" s="42"/>
      <c r="R46" s="42"/>
      <c r="S46" s="42"/>
      <c r="T46" s="42"/>
      <c r="U46" s="42"/>
      <c r="V46" s="228" t="e">
        <f t="shared" si="16"/>
        <v>#NUM!</v>
      </c>
      <c r="W46" s="27">
        <v>45717</v>
      </c>
      <c r="X46" s="27">
        <f t="shared" si="17"/>
        <v>31</v>
      </c>
      <c r="Y46" s="229">
        <f t="shared" si="18"/>
        <v>-45685</v>
      </c>
      <c r="Z46" s="229">
        <f t="shared" si="19"/>
        <v>0</v>
      </c>
      <c r="AA46" s="230">
        <f>IF(G46="",1,IF(C46="(２)ソフトウェア利用関連費",VLOOKUP(H46,減価償却!$B$5:$R$16,MATCH(様式⑫!Z46,減価償却!$T$4:$T$19,-1)+1,1),VLOOKUP(H46,減価償却!$B$20:$R$31,MATCH(様式⑫!Z46,減価償却!$T$4:$T$19,-1)+1,1)))</f>
        <v>1</v>
      </c>
      <c r="AB46" s="231">
        <f t="shared" si="20"/>
        <v>0</v>
      </c>
      <c r="AC46" s="230">
        <f>IF(OR(I46&lt;20000,YEARFRAC(U46,S46+1,1)&lt;0.25,H46=1),0,IF(C46="(２)ソフトウェア利用関連費",VLOOKUP(H46,減価償却!$B$5:$R$16,MATCH(様式⑫!AB46,減価償却!$T$4:$T$19,-1)+1,1),VLOOKUP(H46,減価償却!$B$20:$R$31,MATCH(様式⑫!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10">
        <v>3</v>
      </c>
      <c r="B47" s="206"/>
      <c r="C47" s="205"/>
      <c r="D47" s="351"/>
      <c r="E47" s="351"/>
      <c r="F47" s="206"/>
      <c r="G47" s="222"/>
      <c r="H47" s="205"/>
      <c r="I47" s="161"/>
      <c r="J47" s="161"/>
      <c r="K47" s="134">
        <f t="shared" si="14"/>
        <v>0</v>
      </c>
      <c r="L47" s="205"/>
      <c r="M47" s="138"/>
      <c r="N47" s="134">
        <f t="shared" si="15"/>
        <v>0</v>
      </c>
      <c r="O47" s="205"/>
      <c r="P47" s="205"/>
      <c r="Q47" s="42"/>
      <c r="R47" s="42"/>
      <c r="S47" s="42"/>
      <c r="T47" s="42"/>
      <c r="U47" s="42"/>
      <c r="V47" s="228" t="e">
        <f t="shared" si="16"/>
        <v>#NUM!</v>
      </c>
      <c r="W47" s="27">
        <v>45717</v>
      </c>
      <c r="X47" s="27">
        <f t="shared" si="17"/>
        <v>31</v>
      </c>
      <c r="Y47" s="229">
        <f t="shared" si="18"/>
        <v>-45685</v>
      </c>
      <c r="Z47" s="229">
        <f t="shared" si="19"/>
        <v>0</v>
      </c>
      <c r="AA47" s="230">
        <f>IF(G47="",1,IF(C47="(２)ソフトウェア利用関連費",VLOOKUP(H47,減価償却!$B$5:$R$16,MATCH(様式⑫!Z47,減価償却!$T$4:$T$19,-1)+1,1),VLOOKUP(H47,減価償却!$B$20:$R$31,MATCH(様式⑫!Z47,減価償却!$T$4:$T$19,-1)+1,1)))</f>
        <v>1</v>
      </c>
      <c r="AB47" s="231">
        <f t="shared" si="20"/>
        <v>0</v>
      </c>
      <c r="AC47" s="230">
        <f>IF(OR(I47&lt;20000,YEARFRAC(U47,S47+1,1)&lt;0.25,H47=1),0,IF(C47="(２)ソフトウェア利用関連費",VLOOKUP(H47,減価償却!$B$5:$R$16,MATCH(様式⑫!AB47,減価償却!$T$4:$T$19,-1)+1,1),VLOOKUP(H47,減価償却!$B$20:$R$31,MATCH(様式⑫!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10">
        <v>4</v>
      </c>
      <c r="B48" s="206"/>
      <c r="C48" s="205"/>
      <c r="D48" s="351"/>
      <c r="E48" s="351"/>
      <c r="F48" s="206"/>
      <c r="G48" s="222"/>
      <c r="H48" s="205"/>
      <c r="I48" s="161"/>
      <c r="J48" s="161"/>
      <c r="K48" s="134">
        <f t="shared" si="14"/>
        <v>0</v>
      </c>
      <c r="L48" s="205"/>
      <c r="M48" s="138"/>
      <c r="N48" s="134">
        <f t="shared" si="15"/>
        <v>0</v>
      </c>
      <c r="O48" s="205"/>
      <c r="P48" s="205"/>
      <c r="Q48" s="42"/>
      <c r="R48" s="42"/>
      <c r="S48" s="42"/>
      <c r="T48" s="42"/>
      <c r="U48" s="42"/>
      <c r="V48" s="228" t="e">
        <f t="shared" si="16"/>
        <v>#NUM!</v>
      </c>
      <c r="W48" s="27">
        <v>45717</v>
      </c>
      <c r="X48" s="27">
        <f t="shared" si="17"/>
        <v>31</v>
      </c>
      <c r="Y48" s="229">
        <f t="shared" si="18"/>
        <v>-45685</v>
      </c>
      <c r="Z48" s="229">
        <f t="shared" si="19"/>
        <v>0</v>
      </c>
      <c r="AA48" s="230">
        <f>IF(G48="",1,IF(C48="(２)ソフトウェア利用関連費",VLOOKUP(H48,減価償却!$B$5:$R$16,MATCH(様式⑫!Z48,減価償却!$T$4:$T$19,-1)+1,1),VLOOKUP(H48,減価償却!$B$20:$R$31,MATCH(様式⑫!Z48,減価償却!$T$4:$T$19,-1)+1,1)))</f>
        <v>1</v>
      </c>
      <c r="AB48" s="231">
        <f t="shared" si="20"/>
        <v>0</v>
      </c>
      <c r="AC48" s="230">
        <f>IF(OR(I48&lt;20000,YEARFRAC(U48,S48+1,1)&lt;0.25,H48=1),0,IF(C48="(２)ソフトウェア利用関連費",VLOOKUP(H48,減価償却!$B$5:$R$16,MATCH(様式⑫!AB48,減価償却!$T$4:$T$19,-1)+1,1),VLOOKUP(H48,減価償却!$B$20:$R$31,MATCH(様式⑫!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10">
        <v>5</v>
      </c>
      <c r="B49" s="206"/>
      <c r="C49" s="205"/>
      <c r="D49" s="351"/>
      <c r="E49" s="351"/>
      <c r="F49" s="206"/>
      <c r="G49" s="222"/>
      <c r="H49" s="205"/>
      <c r="I49" s="161"/>
      <c r="J49" s="161"/>
      <c r="K49" s="134">
        <f t="shared" si="14"/>
        <v>0</v>
      </c>
      <c r="L49" s="205"/>
      <c r="M49" s="138"/>
      <c r="N49" s="134">
        <f t="shared" si="15"/>
        <v>0</v>
      </c>
      <c r="O49" s="205"/>
      <c r="P49" s="205"/>
      <c r="Q49" s="42"/>
      <c r="R49" s="42"/>
      <c r="S49" s="42"/>
      <c r="T49" s="42"/>
      <c r="U49" s="42"/>
      <c r="V49" s="228" t="e">
        <f t="shared" si="16"/>
        <v>#NUM!</v>
      </c>
      <c r="W49" s="27">
        <v>45717</v>
      </c>
      <c r="X49" s="27">
        <f t="shared" si="17"/>
        <v>31</v>
      </c>
      <c r="Y49" s="229">
        <f t="shared" si="18"/>
        <v>-45685</v>
      </c>
      <c r="Z49" s="229">
        <f t="shared" si="19"/>
        <v>0</v>
      </c>
      <c r="AA49" s="230">
        <f>IF(G49="",1,IF(C49="(２)ソフトウェア利用関連費",VLOOKUP(H49,減価償却!$B$5:$R$16,MATCH(様式⑫!Z49,減価償却!$T$4:$T$19,-1)+1,1),VLOOKUP(H49,減価償却!$B$20:$R$31,MATCH(様式⑫!Z49,減価償却!$T$4:$T$19,-1)+1,1)))</f>
        <v>1</v>
      </c>
      <c r="AB49" s="231">
        <f t="shared" si="20"/>
        <v>0</v>
      </c>
      <c r="AC49" s="230">
        <f>IF(OR(I49&lt;20000,YEARFRAC(U49,S49+1,1)&lt;0.25,H49=1),0,IF(C49="(２)ソフトウェア利用関連費",VLOOKUP(H49,減価償却!$B$5:$R$16,MATCH(様式⑫!AB49,減価償却!$T$4:$T$19,-1)+1,1),VLOOKUP(H49,減価償却!$B$20:$R$31,MATCH(様式⑫!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10">
        <v>6</v>
      </c>
      <c r="B50" s="206"/>
      <c r="C50" s="205"/>
      <c r="D50" s="351"/>
      <c r="E50" s="351"/>
      <c r="F50" s="206"/>
      <c r="G50" s="222"/>
      <c r="H50" s="205"/>
      <c r="I50" s="161"/>
      <c r="J50" s="161"/>
      <c r="K50" s="134">
        <f t="shared" si="14"/>
        <v>0</v>
      </c>
      <c r="L50" s="205"/>
      <c r="M50" s="138"/>
      <c r="N50" s="134">
        <f t="shared" si="15"/>
        <v>0</v>
      </c>
      <c r="O50" s="205"/>
      <c r="P50" s="205"/>
      <c r="Q50" s="42"/>
      <c r="R50" s="42"/>
      <c r="S50" s="42"/>
      <c r="T50" s="42"/>
      <c r="U50" s="42"/>
      <c r="V50" s="228" t="e">
        <f t="shared" si="16"/>
        <v>#NUM!</v>
      </c>
      <c r="W50" s="27">
        <v>45717</v>
      </c>
      <c r="X50" s="27">
        <f t="shared" si="17"/>
        <v>31</v>
      </c>
      <c r="Y50" s="229">
        <f t="shared" si="18"/>
        <v>-45685</v>
      </c>
      <c r="Z50" s="229">
        <f t="shared" si="19"/>
        <v>0</v>
      </c>
      <c r="AA50" s="230">
        <f>IF(G50="",1,IF(C50="(２)ソフトウェア利用関連費",VLOOKUP(H50,減価償却!$B$5:$R$16,MATCH(様式⑫!Z50,減価償却!$T$4:$T$19,-1)+1,1),VLOOKUP(H50,減価償却!$B$20:$R$31,MATCH(様式⑫!Z50,減価償却!$T$4:$T$19,-1)+1,1)))</f>
        <v>1</v>
      </c>
      <c r="AB50" s="231">
        <f t="shared" si="20"/>
        <v>0</v>
      </c>
      <c r="AC50" s="230">
        <f>IF(OR(I50&lt;20000,YEARFRAC(U50,S50+1,1)&lt;0.25,H50=1),0,IF(C50="(２)ソフトウェア利用関連費",VLOOKUP(H50,減価償却!$B$5:$R$16,MATCH(様式⑫!AB50,減価償却!$T$4:$T$19,-1)+1,1),VLOOKUP(H50,減価償却!$B$20:$R$31,MATCH(様式⑫!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10">
        <v>7</v>
      </c>
      <c r="B51" s="206"/>
      <c r="C51" s="205"/>
      <c r="D51" s="351"/>
      <c r="E51" s="351"/>
      <c r="F51" s="206"/>
      <c r="G51" s="222"/>
      <c r="H51" s="205"/>
      <c r="I51" s="161"/>
      <c r="J51" s="161"/>
      <c r="K51" s="134">
        <f t="shared" si="14"/>
        <v>0</v>
      </c>
      <c r="L51" s="205"/>
      <c r="M51" s="138"/>
      <c r="N51" s="134">
        <f t="shared" ref="N51:N54" si="25">ROUNDDOWN(IF(M51="",K51,K51*M51),0)</f>
        <v>0</v>
      </c>
      <c r="O51" s="205"/>
      <c r="P51" s="205"/>
      <c r="Q51" s="42"/>
      <c r="R51" s="42"/>
      <c r="S51" s="42"/>
      <c r="T51" s="42"/>
      <c r="U51" s="42"/>
      <c r="V51" s="228" t="e">
        <f t="shared" si="16"/>
        <v>#NUM!</v>
      </c>
      <c r="W51" s="27">
        <v>45717</v>
      </c>
      <c r="X51" s="27">
        <f t="shared" si="17"/>
        <v>31</v>
      </c>
      <c r="Y51" s="229">
        <f t="shared" si="18"/>
        <v>-45685</v>
      </c>
      <c r="Z51" s="229">
        <f t="shared" si="19"/>
        <v>0</v>
      </c>
      <c r="AA51" s="230">
        <f>IF(G51="",1,IF(C51="(２)ソフトウェア利用関連費",VLOOKUP(H51,減価償却!$B$5:$R$16,MATCH(様式⑫!Z51,減価償却!$T$4:$T$19,-1)+1,1),VLOOKUP(H51,減価償却!$B$20:$R$31,MATCH(様式⑫!Z51,減価償却!$T$4:$T$19,-1)+1,1)))</f>
        <v>1</v>
      </c>
      <c r="AB51" s="231">
        <f t="shared" si="20"/>
        <v>0</v>
      </c>
      <c r="AC51" s="230">
        <f>IF(OR(I51&lt;20000,YEARFRAC(U51,S51+1,1)&lt;0.25,H51=1),0,IF(C51="(２)ソフトウェア利用関連費",VLOOKUP(H51,減価償却!$B$5:$R$16,MATCH(様式⑫!AB51,減価償却!$T$4:$T$19,-1)+1,1),VLOOKUP(H51,減価償却!$B$20:$R$31,MATCH(様式⑫!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10">
        <v>8</v>
      </c>
      <c r="B52" s="206"/>
      <c r="C52" s="205"/>
      <c r="D52" s="351"/>
      <c r="E52" s="351"/>
      <c r="F52" s="206"/>
      <c r="G52" s="222"/>
      <c r="H52" s="205"/>
      <c r="I52" s="161"/>
      <c r="J52" s="161"/>
      <c r="K52" s="134">
        <f t="shared" si="14"/>
        <v>0</v>
      </c>
      <c r="L52" s="205"/>
      <c r="M52" s="138"/>
      <c r="N52" s="134">
        <f t="shared" si="25"/>
        <v>0</v>
      </c>
      <c r="O52" s="205"/>
      <c r="P52" s="205"/>
      <c r="Q52" s="42"/>
      <c r="R52" s="42"/>
      <c r="S52" s="42"/>
      <c r="T52" s="42"/>
      <c r="U52" s="42"/>
      <c r="V52" s="228" t="e">
        <f t="shared" si="16"/>
        <v>#NUM!</v>
      </c>
      <c r="W52" s="27">
        <v>45717</v>
      </c>
      <c r="X52" s="27">
        <f t="shared" si="17"/>
        <v>31</v>
      </c>
      <c r="Y52" s="229">
        <f t="shared" si="18"/>
        <v>-45685</v>
      </c>
      <c r="Z52" s="229">
        <f t="shared" si="19"/>
        <v>0</v>
      </c>
      <c r="AA52" s="230">
        <f>IF(G52="",1,IF(C52="(２)ソフトウェア利用関連費",VLOOKUP(H52,減価償却!$B$5:$R$16,MATCH(様式⑫!Z52,減価償却!$T$4:$T$19,-1)+1,1),VLOOKUP(H52,減価償却!$B$20:$R$31,MATCH(様式⑫!Z52,減価償却!$T$4:$T$19,-1)+1,1)))</f>
        <v>1</v>
      </c>
      <c r="AB52" s="231">
        <f t="shared" si="20"/>
        <v>0</v>
      </c>
      <c r="AC52" s="230">
        <f>IF(OR(I52&lt;20000,YEARFRAC(U52,S52+1,1)&lt;0.25,H52=1),0,IF(C52="(２)ソフトウェア利用関連費",VLOOKUP(H52,減価償却!$B$5:$R$16,MATCH(様式⑫!AB52,減価償却!$T$4:$T$19,-1)+1,1),VLOOKUP(H52,減価償却!$B$20:$R$31,MATCH(様式⑫!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10">
        <v>9</v>
      </c>
      <c r="B53" s="206"/>
      <c r="C53" s="205"/>
      <c r="D53" s="351"/>
      <c r="E53" s="351"/>
      <c r="F53" s="206"/>
      <c r="G53" s="222"/>
      <c r="H53" s="205"/>
      <c r="I53" s="161"/>
      <c r="J53" s="161"/>
      <c r="K53" s="134">
        <f t="shared" si="14"/>
        <v>0</v>
      </c>
      <c r="L53" s="205"/>
      <c r="M53" s="138"/>
      <c r="N53" s="134">
        <f t="shared" si="25"/>
        <v>0</v>
      </c>
      <c r="O53" s="205"/>
      <c r="P53" s="205"/>
      <c r="Q53" s="42"/>
      <c r="R53" s="42"/>
      <c r="S53" s="42"/>
      <c r="T53" s="42"/>
      <c r="U53" s="42"/>
      <c r="V53" s="228" t="e">
        <f t="shared" si="16"/>
        <v>#NUM!</v>
      </c>
      <c r="W53" s="27">
        <v>45717</v>
      </c>
      <c r="X53" s="27">
        <f t="shared" si="17"/>
        <v>31</v>
      </c>
      <c r="Y53" s="229">
        <f t="shared" si="18"/>
        <v>-45685</v>
      </c>
      <c r="Z53" s="229">
        <f t="shared" si="19"/>
        <v>0</v>
      </c>
      <c r="AA53" s="230">
        <f>IF(G53="",1,IF(C53="(２)ソフトウェア利用関連費",VLOOKUP(H53,減価償却!$B$5:$R$16,MATCH(様式⑫!Z53,減価償却!$T$4:$T$19,-1)+1,1),VLOOKUP(H53,減価償却!$B$20:$R$31,MATCH(様式⑫!Z53,減価償却!$T$4:$T$19,-1)+1,1)))</f>
        <v>1</v>
      </c>
      <c r="AB53" s="231">
        <f t="shared" si="20"/>
        <v>0</v>
      </c>
      <c r="AC53" s="230">
        <f>IF(OR(I53&lt;20000,YEARFRAC(U53,S53+1,1)&lt;0.25,H53=1),0,IF(C53="(２)ソフトウェア利用関連費",VLOOKUP(H53,減価償却!$B$5:$R$16,MATCH(様式⑫!AB53,減価償却!$T$4:$T$19,-1)+1,1),VLOOKUP(H53,減価償却!$B$20:$R$31,MATCH(様式⑫!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10">
        <v>10</v>
      </c>
      <c r="B54" s="206"/>
      <c r="C54" s="205"/>
      <c r="D54" s="351"/>
      <c r="E54" s="351"/>
      <c r="F54" s="206"/>
      <c r="G54" s="222"/>
      <c r="H54" s="205"/>
      <c r="I54" s="161"/>
      <c r="J54" s="161"/>
      <c r="K54" s="134">
        <f t="shared" si="14"/>
        <v>0</v>
      </c>
      <c r="L54" s="205"/>
      <c r="M54" s="138"/>
      <c r="N54" s="134">
        <f t="shared" si="25"/>
        <v>0</v>
      </c>
      <c r="O54" s="205"/>
      <c r="P54" s="205"/>
      <c r="Q54" s="42"/>
      <c r="R54" s="42"/>
      <c r="S54" s="42"/>
      <c r="T54" s="42"/>
      <c r="U54" s="42"/>
      <c r="V54" s="228" t="e">
        <f t="shared" si="16"/>
        <v>#NUM!</v>
      </c>
      <c r="W54" s="27">
        <v>45717</v>
      </c>
      <c r="X54" s="27">
        <f t="shared" si="17"/>
        <v>31</v>
      </c>
      <c r="Y54" s="229">
        <f t="shared" si="18"/>
        <v>-45685</v>
      </c>
      <c r="Z54" s="229">
        <f t="shared" si="19"/>
        <v>0</v>
      </c>
      <c r="AA54" s="230">
        <f>IF(G54="",1,IF(C54="(２)ソフトウェア利用関連費",VLOOKUP(H54,減価償却!$B$5:$R$16,MATCH(様式⑫!Z54,減価償却!$T$4:$T$19,-1)+1,1),VLOOKUP(H54,減価償却!$B$20:$R$31,MATCH(様式⑫!Z54,減価償却!$T$4:$T$19,-1)+1,1)))</f>
        <v>1</v>
      </c>
      <c r="AB54" s="231">
        <f t="shared" si="20"/>
        <v>0</v>
      </c>
      <c r="AC54" s="230">
        <f>IF(OR(I54&lt;20000,YEARFRAC(U54,S54+1,1)&lt;0.25,H54=1),0,IF(C54="(２)ソフトウェア利用関連費",VLOOKUP(H54,減価償却!$B$5:$R$16,MATCH(様式⑫!AB54,減価償却!$T$4:$T$19,-1)+1,1),VLOOKUP(H54,減価償却!$B$20:$R$31,MATCH(様式⑫!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10"/>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71" t="s">
        <v>207</v>
      </c>
      <c r="AC59" s="371"/>
      <c r="AD59" s="143" t="s">
        <v>0</v>
      </c>
      <c r="AE59" s="144"/>
      <c r="AF59" s="144"/>
      <c r="AG59" s="144"/>
      <c r="AH59" s="144"/>
      <c r="AI59" s="144"/>
      <c r="AJ59" s="144"/>
      <c r="AK59" s="144"/>
    </row>
    <row r="60" spans="1:37" ht="15" customHeight="1">
      <c r="AB60" s="371" t="s">
        <v>208</v>
      </c>
      <c r="AC60" s="371"/>
      <c r="AD60" s="143" t="s">
        <v>0</v>
      </c>
      <c r="AE60" s="144"/>
      <c r="AF60" s="144"/>
      <c r="AG60" s="144"/>
      <c r="AH60" s="144"/>
      <c r="AI60" s="144"/>
      <c r="AJ60" s="144"/>
      <c r="AK60" s="144"/>
    </row>
    <row r="61" spans="1:37" ht="15" customHeight="1">
      <c r="AB61" s="371" t="s">
        <v>209</v>
      </c>
      <c r="AC61" s="371"/>
      <c r="AD61" s="143" t="s">
        <v>0</v>
      </c>
      <c r="AE61" s="144"/>
      <c r="AF61" s="144"/>
      <c r="AG61" s="144"/>
      <c r="AH61" s="144"/>
      <c r="AI61" s="144"/>
      <c r="AJ61" s="144"/>
      <c r="AK61" s="144"/>
    </row>
    <row r="62" spans="1:37" ht="15" customHeight="1">
      <c r="AB62" s="371" t="s">
        <v>210</v>
      </c>
      <c r="AC62" s="371"/>
      <c r="AD62" s="143" t="s">
        <v>0</v>
      </c>
      <c r="AE62" s="144"/>
      <c r="AF62" s="144"/>
      <c r="AG62" s="144"/>
      <c r="AH62" s="144"/>
      <c r="AI62" s="144"/>
      <c r="AJ62" s="144"/>
      <c r="AK62" s="144"/>
    </row>
    <row r="63" spans="1:37" ht="15" customHeight="1">
      <c r="AB63" s="371" t="s">
        <v>211</v>
      </c>
      <c r="AC63" s="371"/>
      <c r="AD63" s="143" t="s">
        <v>0</v>
      </c>
      <c r="AE63" s="144"/>
      <c r="AF63" s="144"/>
      <c r="AG63" s="144"/>
      <c r="AH63" s="144"/>
      <c r="AI63" s="144"/>
      <c r="AJ63" s="144"/>
      <c r="AK63" s="144"/>
    </row>
    <row r="64" spans="1:37" ht="15" customHeight="1">
      <c r="AB64" s="371" t="s">
        <v>212</v>
      </c>
      <c r="AC64" s="371"/>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K10:K11"/>
    <mergeCell ref="F10:F11"/>
    <mergeCell ref="I10:I11"/>
    <mergeCell ref="J10:J11"/>
    <mergeCell ref="L43:L44"/>
    <mergeCell ref="G10:G11"/>
    <mergeCell ref="G43:G44"/>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AH10:AK10"/>
    <mergeCell ref="N10:N11"/>
    <mergeCell ref="W10:X10"/>
    <mergeCell ref="AD10:AG10"/>
    <mergeCell ref="Q10:Q11"/>
    <mergeCell ref="R10:S10"/>
    <mergeCell ref="T10:U10"/>
    <mergeCell ref="O10:P10"/>
    <mergeCell ref="Z10:AA10"/>
    <mergeCell ref="AB10:AC10"/>
    <mergeCell ref="B6:C6"/>
    <mergeCell ref="D6:E6"/>
    <mergeCell ref="B43:B44"/>
    <mergeCell ref="C43:C44"/>
    <mergeCell ref="D43:E44"/>
    <mergeCell ref="B7:C7"/>
    <mergeCell ref="D7:E7"/>
    <mergeCell ref="B10:B11"/>
    <mergeCell ref="C10:C11"/>
    <mergeCell ref="D10:D11"/>
    <mergeCell ref="E10:E11"/>
    <mergeCell ref="B3:C3"/>
    <mergeCell ref="D3:E3"/>
    <mergeCell ref="B4:C4"/>
    <mergeCell ref="D4:E4"/>
    <mergeCell ref="B5:C5"/>
    <mergeCell ref="D5:E5"/>
    <mergeCell ref="D49:E49"/>
    <mergeCell ref="D50:E50"/>
    <mergeCell ref="D51:E51"/>
    <mergeCell ref="D52:E52"/>
    <mergeCell ref="D45:E45"/>
    <mergeCell ref="D46:E46"/>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"新規,変更,申請済"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5" t="s">
        <v>1001</v>
      </c>
      <c r="C1" s="33"/>
      <c r="D1" s="47"/>
      <c r="E1" s="47"/>
      <c r="F1" s="47"/>
      <c r="G1" s="47"/>
      <c r="P1" s="45"/>
    </row>
    <row r="2" spans="1:16" ht="18" customHeight="1">
      <c r="B2" s="214"/>
      <c r="C2" s="34"/>
      <c r="D2" s="47"/>
      <c r="E2" s="47"/>
      <c r="F2" s="47"/>
      <c r="G2" s="47"/>
      <c r="P2" s="73" t="s">
        <v>195</v>
      </c>
    </row>
    <row r="3" spans="1:16" ht="18" customHeight="1">
      <c r="B3" s="379" t="s">
        <v>18</v>
      </c>
      <c r="C3" s="379"/>
      <c r="D3" s="379"/>
      <c r="E3" s="379"/>
      <c r="F3" s="380" t="str">
        <f>IF(様式⑫!D3="","",様式⑫!D3)</f>
        <v/>
      </c>
      <c r="G3" s="380"/>
      <c r="H3" s="203"/>
    </row>
    <row r="4" spans="1:16" ht="18" customHeight="1">
      <c r="B4" s="379" t="s">
        <v>17</v>
      </c>
      <c r="C4" s="379"/>
      <c r="D4" s="379"/>
      <c r="E4" s="379"/>
      <c r="F4" s="381" t="str">
        <f>IF(様式⑫!D4="","",様式⑫!D4)</f>
        <v/>
      </c>
      <c r="G4" s="381"/>
      <c r="H4" s="203"/>
    </row>
    <row r="5" spans="1:16" ht="18" customHeight="1">
      <c r="B5" s="379" t="s">
        <v>177</v>
      </c>
      <c r="C5" s="379"/>
      <c r="D5" s="379" t="s">
        <v>177</v>
      </c>
      <c r="E5" s="379"/>
      <c r="F5" s="381" t="str">
        <f>IF(様式⑫!D5="","",様式⑫!D5)</f>
        <v/>
      </c>
      <c r="G5" s="381"/>
      <c r="H5" s="203"/>
    </row>
    <row r="6" spans="1:16" ht="18" customHeight="1">
      <c r="B6" s="379" t="s">
        <v>181</v>
      </c>
      <c r="C6" s="379"/>
      <c r="D6" s="379" t="s">
        <v>179</v>
      </c>
      <c r="E6" s="379"/>
      <c r="F6" s="381" t="str">
        <f>IF(様式⑫!D6="","",様式⑫!D6)</f>
        <v/>
      </c>
      <c r="G6" s="381"/>
      <c r="H6" s="203"/>
    </row>
    <row r="7" spans="1:16" ht="18" customHeight="1">
      <c r="B7" s="387" t="s">
        <v>747</v>
      </c>
      <c r="C7" s="388"/>
      <c r="D7" s="388"/>
      <c r="E7" s="389"/>
      <c r="F7" s="390" t="str">
        <f>IF(様式⑫!D7="","",様式⑫!D7)</f>
        <v/>
      </c>
      <c r="G7" s="390"/>
      <c r="H7" s="204"/>
    </row>
    <row r="8" spans="1:16" ht="18" customHeight="1"/>
    <row r="9" spans="1:16" ht="18" customHeight="1">
      <c r="B9" s="48" t="s">
        <v>183</v>
      </c>
      <c r="C9" s="49"/>
      <c r="D9" s="50"/>
      <c r="E9" s="50"/>
      <c r="F9" s="50"/>
      <c r="G9" s="50"/>
      <c r="H9" s="50"/>
    </row>
    <row r="10" spans="1:16" ht="34.5" customHeight="1">
      <c r="A10" s="391"/>
      <c r="B10" s="401" t="s">
        <v>10</v>
      </c>
      <c r="C10" s="382" t="s">
        <v>166</v>
      </c>
      <c r="D10" s="384"/>
      <c r="E10" s="382" t="s">
        <v>197</v>
      </c>
      <c r="F10" s="383"/>
      <c r="G10" s="403" t="s">
        <v>22</v>
      </c>
      <c r="H10" s="401" t="s">
        <v>173</v>
      </c>
      <c r="I10" s="392" t="s">
        <v>213</v>
      </c>
      <c r="J10" s="393"/>
      <c r="K10" s="394" t="s">
        <v>21</v>
      </c>
      <c r="L10" s="395"/>
      <c r="M10" s="399" t="s">
        <v>172</v>
      </c>
      <c r="N10" s="399" t="s">
        <v>186</v>
      </c>
      <c r="O10" s="396" t="s">
        <v>184</v>
      </c>
      <c r="P10" s="398" t="s">
        <v>202</v>
      </c>
    </row>
    <row r="11" spans="1:16" ht="34.5" customHeight="1">
      <c r="A11" s="391"/>
      <c r="B11" s="402"/>
      <c r="C11" s="385"/>
      <c r="D11" s="386"/>
      <c r="E11" s="51"/>
      <c r="F11" s="52" t="s">
        <v>169</v>
      </c>
      <c r="G11" s="404"/>
      <c r="H11" s="402"/>
      <c r="I11" s="75"/>
      <c r="J11" s="62" t="s">
        <v>214</v>
      </c>
      <c r="K11" s="53"/>
      <c r="L11" s="54" t="s">
        <v>20</v>
      </c>
      <c r="M11" s="400"/>
      <c r="N11" s="400"/>
      <c r="O11" s="397"/>
      <c r="P11" s="398"/>
    </row>
    <row r="12" spans="1:16" ht="32.1" customHeight="1">
      <c r="A12" s="212">
        <v>1</v>
      </c>
      <c r="B12" s="220"/>
      <c r="C12" s="351"/>
      <c r="D12" s="351"/>
      <c r="E12" s="219"/>
      <c r="F12" s="219"/>
      <c r="G12" s="219"/>
      <c r="H12" s="219"/>
      <c r="I12" s="219"/>
      <c r="J12" s="219"/>
      <c r="K12" s="219"/>
      <c r="L12" s="219"/>
      <c r="M12" s="145"/>
      <c r="N12" s="146"/>
      <c r="O12" s="146"/>
      <c r="P12" s="224"/>
    </row>
    <row r="13" spans="1:16" ht="32.1" customHeight="1">
      <c r="A13" s="212">
        <v>2</v>
      </c>
      <c r="B13" s="220"/>
      <c r="C13" s="352"/>
      <c r="D13" s="353"/>
      <c r="E13" s="219"/>
      <c r="F13" s="219"/>
      <c r="G13" s="219"/>
      <c r="H13" s="219"/>
      <c r="I13" s="219"/>
      <c r="J13" s="219"/>
      <c r="K13" s="219"/>
      <c r="L13" s="219"/>
      <c r="M13" s="145"/>
      <c r="N13" s="146"/>
      <c r="O13" s="146"/>
      <c r="P13" s="223"/>
    </row>
    <row r="14" spans="1:16" ht="32.1" customHeight="1">
      <c r="A14" s="212">
        <v>3</v>
      </c>
      <c r="B14" s="220"/>
      <c r="C14" s="352"/>
      <c r="D14" s="353"/>
      <c r="E14" s="219"/>
      <c r="F14" s="219"/>
      <c r="G14" s="219"/>
      <c r="H14" s="219"/>
      <c r="I14" s="219"/>
      <c r="J14" s="219"/>
      <c r="K14" s="219"/>
      <c r="L14" s="219"/>
      <c r="M14" s="145"/>
      <c r="N14" s="146"/>
      <c r="O14" s="146"/>
      <c r="P14" s="223"/>
    </row>
    <row r="15" spans="1:16" ht="32.1" customHeight="1">
      <c r="A15" s="212">
        <v>4</v>
      </c>
      <c r="B15" s="220"/>
      <c r="C15" s="351"/>
      <c r="D15" s="351"/>
      <c r="E15" s="219"/>
      <c r="F15" s="219"/>
      <c r="G15" s="219"/>
      <c r="H15" s="219"/>
      <c r="I15" s="219"/>
      <c r="J15" s="219"/>
      <c r="K15" s="219"/>
      <c r="L15" s="219"/>
      <c r="M15" s="145"/>
      <c r="N15" s="146"/>
      <c r="O15" s="146"/>
      <c r="P15" s="224"/>
    </row>
    <row r="16" spans="1:16" ht="32.1" customHeight="1">
      <c r="A16" s="212">
        <v>5</v>
      </c>
      <c r="B16" s="220"/>
      <c r="C16" s="351"/>
      <c r="D16" s="351"/>
      <c r="E16" s="219"/>
      <c r="F16" s="219"/>
      <c r="G16" s="219"/>
      <c r="H16" s="219"/>
      <c r="I16" s="219"/>
      <c r="J16" s="219"/>
      <c r="K16" s="219"/>
      <c r="L16" s="219"/>
      <c r="M16" s="145"/>
      <c r="N16" s="146"/>
      <c r="O16" s="146"/>
      <c r="P16" s="224"/>
    </row>
    <row r="17" spans="1:16" ht="32.1" customHeight="1">
      <c r="A17" s="212">
        <v>6</v>
      </c>
      <c r="B17" s="220"/>
      <c r="C17" s="351"/>
      <c r="D17" s="351"/>
      <c r="E17" s="219"/>
      <c r="F17" s="219"/>
      <c r="G17" s="219"/>
      <c r="H17" s="219"/>
      <c r="I17" s="219"/>
      <c r="J17" s="219"/>
      <c r="K17" s="219"/>
      <c r="L17" s="219"/>
      <c r="M17" s="145"/>
      <c r="N17" s="146"/>
      <c r="O17" s="146"/>
      <c r="P17" s="224"/>
    </row>
    <row r="18" spans="1:16" ht="32.1" customHeight="1">
      <c r="A18" s="212">
        <v>7</v>
      </c>
      <c r="B18" s="220"/>
      <c r="C18" s="351"/>
      <c r="D18" s="351"/>
      <c r="E18" s="219"/>
      <c r="F18" s="219"/>
      <c r="G18" s="219"/>
      <c r="H18" s="219"/>
      <c r="I18" s="219"/>
      <c r="J18" s="219"/>
      <c r="K18" s="219"/>
      <c r="L18" s="219"/>
      <c r="M18" s="145"/>
      <c r="N18" s="146"/>
      <c r="O18" s="146"/>
      <c r="P18" s="223"/>
    </row>
    <row r="19" spans="1:16" ht="32.1" customHeight="1">
      <c r="A19" s="212">
        <v>8</v>
      </c>
      <c r="B19" s="220"/>
      <c r="C19" s="351"/>
      <c r="D19" s="351"/>
      <c r="E19" s="219"/>
      <c r="F19" s="219"/>
      <c r="G19" s="219"/>
      <c r="H19" s="219"/>
      <c r="I19" s="219"/>
      <c r="J19" s="219"/>
      <c r="K19" s="219"/>
      <c r="L19" s="219"/>
      <c r="M19" s="145"/>
      <c r="N19" s="146"/>
      <c r="O19" s="146"/>
      <c r="P19" s="223"/>
    </row>
    <row r="20" spans="1:16" ht="32.1" customHeight="1">
      <c r="A20" s="212">
        <v>9</v>
      </c>
      <c r="B20" s="220"/>
      <c r="C20" s="351"/>
      <c r="D20" s="351"/>
      <c r="E20" s="219"/>
      <c r="F20" s="219"/>
      <c r="G20" s="219"/>
      <c r="H20" s="219"/>
      <c r="I20" s="219"/>
      <c r="J20" s="219"/>
      <c r="K20" s="219"/>
      <c r="L20" s="219"/>
      <c r="M20" s="145"/>
      <c r="N20" s="146"/>
      <c r="O20" s="146"/>
      <c r="P20" s="223"/>
    </row>
    <row r="21" spans="1:16" ht="32.1" customHeight="1">
      <c r="A21" s="212">
        <v>10</v>
      </c>
      <c r="B21" s="220"/>
      <c r="C21" s="351"/>
      <c r="D21" s="351"/>
      <c r="E21" s="219"/>
      <c r="F21" s="219"/>
      <c r="G21" s="219"/>
      <c r="H21" s="219"/>
      <c r="I21" s="219"/>
      <c r="J21" s="219"/>
      <c r="K21" s="219"/>
      <c r="L21" s="219"/>
      <c r="M21" s="145"/>
      <c r="N21" s="146"/>
      <c r="O21" s="146"/>
      <c r="P21" s="223"/>
    </row>
    <row r="22" spans="1:16" ht="32.1" customHeight="1">
      <c r="A22" s="212">
        <v>11</v>
      </c>
      <c r="B22" s="220"/>
      <c r="C22" s="351"/>
      <c r="D22" s="351"/>
      <c r="E22" s="219"/>
      <c r="F22" s="219"/>
      <c r="G22" s="219"/>
      <c r="H22" s="219"/>
      <c r="I22" s="219"/>
      <c r="J22" s="219"/>
      <c r="K22" s="219"/>
      <c r="L22" s="219"/>
      <c r="M22" s="145"/>
      <c r="N22" s="146"/>
      <c r="O22" s="146"/>
      <c r="P22" s="223"/>
    </row>
    <row r="23" spans="1:16" ht="32.1" customHeight="1">
      <c r="A23" s="212">
        <v>12</v>
      </c>
      <c r="B23" s="220"/>
      <c r="C23" s="351"/>
      <c r="D23" s="351"/>
      <c r="E23" s="219"/>
      <c r="F23" s="219"/>
      <c r="G23" s="219"/>
      <c r="H23" s="219"/>
      <c r="I23" s="219"/>
      <c r="J23" s="219"/>
      <c r="K23" s="219"/>
      <c r="L23" s="219"/>
      <c r="M23" s="145"/>
      <c r="N23" s="146"/>
      <c r="O23" s="146"/>
      <c r="P23" s="223"/>
    </row>
    <row r="24" spans="1:16" ht="32.1" customHeight="1">
      <c r="A24" s="212">
        <v>13</v>
      </c>
      <c r="B24" s="220"/>
      <c r="C24" s="351"/>
      <c r="D24" s="351"/>
      <c r="E24" s="219"/>
      <c r="F24" s="219"/>
      <c r="G24" s="219"/>
      <c r="H24" s="219"/>
      <c r="I24" s="219"/>
      <c r="J24" s="219"/>
      <c r="K24" s="219"/>
      <c r="L24" s="219"/>
      <c r="M24" s="145"/>
      <c r="N24" s="146"/>
      <c r="O24" s="146"/>
      <c r="P24" s="223"/>
    </row>
    <row r="25" spans="1:16" ht="32.1" customHeight="1">
      <c r="A25" s="212">
        <v>14</v>
      </c>
      <c r="B25" s="220"/>
      <c r="C25" s="351"/>
      <c r="D25" s="351"/>
      <c r="E25" s="219"/>
      <c r="F25" s="219"/>
      <c r="G25" s="219"/>
      <c r="H25" s="219"/>
      <c r="I25" s="219"/>
      <c r="J25" s="219"/>
      <c r="K25" s="219"/>
      <c r="L25" s="219"/>
      <c r="M25" s="145"/>
      <c r="N25" s="146"/>
      <c r="O25" s="146"/>
      <c r="P25" s="223"/>
    </row>
    <row r="26" spans="1:16" ht="32.1" customHeight="1">
      <c r="A26" s="212">
        <v>15</v>
      </c>
      <c r="B26" s="220"/>
      <c r="C26" s="351"/>
      <c r="D26" s="351"/>
      <c r="E26" s="219"/>
      <c r="F26" s="219"/>
      <c r="G26" s="219"/>
      <c r="H26" s="219"/>
      <c r="I26" s="219"/>
      <c r="J26" s="219"/>
      <c r="K26" s="219"/>
      <c r="L26" s="219"/>
      <c r="M26" s="145"/>
      <c r="N26" s="146"/>
      <c r="O26" s="146"/>
      <c r="P26" s="223"/>
    </row>
    <row r="27" spans="1:16" ht="32.1" customHeight="1">
      <c r="A27" s="212">
        <v>16</v>
      </c>
      <c r="B27" s="220"/>
      <c r="C27" s="351"/>
      <c r="D27" s="351"/>
      <c r="E27" s="219"/>
      <c r="F27" s="219"/>
      <c r="G27" s="219"/>
      <c r="H27" s="219"/>
      <c r="I27" s="219"/>
      <c r="J27" s="219"/>
      <c r="K27" s="219"/>
      <c r="L27" s="219"/>
      <c r="M27" s="145"/>
      <c r="N27" s="146"/>
      <c r="O27" s="146"/>
      <c r="P27" s="223"/>
    </row>
    <row r="28" spans="1:16" ht="32.1" customHeight="1">
      <c r="A28" s="212">
        <v>17</v>
      </c>
      <c r="B28" s="220"/>
      <c r="C28" s="351"/>
      <c r="D28" s="351"/>
      <c r="E28" s="219"/>
      <c r="F28" s="219"/>
      <c r="G28" s="219"/>
      <c r="H28" s="219"/>
      <c r="I28" s="219"/>
      <c r="J28" s="219"/>
      <c r="K28" s="219"/>
      <c r="L28" s="219"/>
      <c r="M28" s="145"/>
      <c r="N28" s="146"/>
      <c r="O28" s="146"/>
      <c r="P28" s="223"/>
    </row>
    <row r="29" spans="1:16" ht="32.1" customHeight="1">
      <c r="A29" s="212">
        <v>18</v>
      </c>
      <c r="B29" s="220"/>
      <c r="C29" s="351"/>
      <c r="D29" s="351"/>
      <c r="E29" s="219"/>
      <c r="F29" s="219"/>
      <c r="G29" s="219"/>
      <c r="H29" s="219"/>
      <c r="I29" s="219"/>
      <c r="J29" s="219"/>
      <c r="K29" s="219"/>
      <c r="L29" s="219"/>
      <c r="M29" s="145"/>
      <c r="N29" s="146"/>
      <c r="O29" s="146"/>
      <c r="P29" s="223"/>
    </row>
    <row r="30" spans="1:16" ht="32.1" customHeight="1">
      <c r="A30" s="212">
        <v>19</v>
      </c>
      <c r="B30" s="220"/>
      <c r="C30" s="351"/>
      <c r="D30" s="351"/>
      <c r="E30" s="219"/>
      <c r="F30" s="219"/>
      <c r="G30" s="219"/>
      <c r="H30" s="219"/>
      <c r="I30" s="219"/>
      <c r="J30" s="219"/>
      <c r="K30" s="219"/>
      <c r="L30" s="219"/>
      <c r="M30" s="145"/>
      <c r="N30" s="146"/>
      <c r="O30" s="146"/>
      <c r="P30" s="223"/>
    </row>
    <row r="31" spans="1:16" ht="32.1" customHeight="1">
      <c r="A31" s="212">
        <v>20</v>
      </c>
      <c r="B31" s="220"/>
      <c r="C31" s="351"/>
      <c r="D31" s="351"/>
      <c r="E31" s="219"/>
      <c r="F31" s="219"/>
      <c r="G31" s="219"/>
      <c r="H31" s="219"/>
      <c r="I31" s="219"/>
      <c r="J31" s="219"/>
      <c r="K31" s="219"/>
      <c r="L31" s="219"/>
      <c r="M31" s="145"/>
      <c r="N31" s="146"/>
      <c r="O31" s="146"/>
      <c r="P31" s="223"/>
    </row>
    <row r="32" spans="1:16" ht="32.1" customHeight="1">
      <c r="A32" s="212">
        <v>21</v>
      </c>
      <c r="B32" s="220"/>
      <c r="C32" s="351"/>
      <c r="D32" s="351"/>
      <c r="E32" s="219"/>
      <c r="F32" s="219"/>
      <c r="G32" s="219"/>
      <c r="H32" s="219"/>
      <c r="I32" s="219"/>
      <c r="J32" s="219"/>
      <c r="K32" s="219"/>
      <c r="L32" s="219"/>
      <c r="M32" s="145"/>
      <c r="N32" s="146"/>
      <c r="O32" s="146"/>
      <c r="P32" s="223"/>
    </row>
    <row r="33" spans="1:16" ht="32.1" customHeight="1">
      <c r="A33" s="212">
        <v>22</v>
      </c>
      <c r="B33" s="220"/>
      <c r="C33" s="351"/>
      <c r="D33" s="351"/>
      <c r="E33" s="219"/>
      <c r="F33" s="219"/>
      <c r="G33" s="219"/>
      <c r="H33" s="219"/>
      <c r="I33" s="219"/>
      <c r="J33" s="219"/>
      <c r="K33" s="219"/>
      <c r="L33" s="219"/>
      <c r="M33" s="145"/>
      <c r="N33" s="146"/>
      <c r="O33" s="146"/>
      <c r="P33" s="223"/>
    </row>
    <row r="34" spans="1:16" ht="32.1" customHeight="1">
      <c r="A34" s="212">
        <v>23</v>
      </c>
      <c r="B34" s="220"/>
      <c r="C34" s="351"/>
      <c r="D34" s="351"/>
      <c r="E34" s="219"/>
      <c r="F34" s="219"/>
      <c r="G34" s="219"/>
      <c r="H34" s="219"/>
      <c r="I34" s="219"/>
      <c r="J34" s="219"/>
      <c r="K34" s="219"/>
      <c r="L34" s="219"/>
      <c r="M34" s="145"/>
      <c r="N34" s="146"/>
      <c r="O34" s="146"/>
      <c r="P34" s="223"/>
    </row>
    <row r="35" spans="1:16" ht="32.1" customHeight="1">
      <c r="A35" s="212">
        <v>24</v>
      </c>
      <c r="B35" s="220"/>
      <c r="C35" s="351"/>
      <c r="D35" s="351"/>
      <c r="E35" s="219"/>
      <c r="F35" s="219"/>
      <c r="G35" s="219"/>
      <c r="H35" s="219"/>
      <c r="I35" s="219"/>
      <c r="J35" s="219"/>
      <c r="K35" s="219"/>
      <c r="L35" s="219"/>
      <c r="M35" s="145"/>
      <c r="N35" s="146"/>
      <c r="O35" s="146"/>
      <c r="P35" s="223"/>
    </row>
    <row r="36" spans="1:16" ht="32.1" customHeight="1">
      <c r="A36" s="212">
        <v>25</v>
      </c>
      <c r="B36" s="220"/>
      <c r="C36" s="351"/>
      <c r="D36" s="351"/>
      <c r="E36" s="219"/>
      <c r="F36" s="219"/>
      <c r="G36" s="219"/>
      <c r="H36" s="219"/>
      <c r="I36" s="219"/>
      <c r="J36" s="219"/>
      <c r="K36" s="219"/>
      <c r="L36" s="219"/>
      <c r="M36" s="145"/>
      <c r="N36" s="146"/>
      <c r="O36" s="146"/>
      <c r="P36" s="223"/>
    </row>
    <row r="37" spans="1:16" ht="32.1" customHeight="1">
      <c r="A37" s="212">
        <v>26</v>
      </c>
      <c r="B37" s="220"/>
      <c r="C37" s="352"/>
      <c r="D37" s="353"/>
      <c r="E37" s="219"/>
      <c r="F37" s="219"/>
      <c r="G37" s="219"/>
      <c r="H37" s="219"/>
      <c r="I37" s="219"/>
      <c r="J37" s="219"/>
      <c r="K37" s="219"/>
      <c r="L37" s="219"/>
      <c r="M37" s="145"/>
      <c r="N37" s="146"/>
      <c r="O37" s="146"/>
      <c r="P37" s="223"/>
    </row>
    <row r="38" spans="1:16" ht="32.1" customHeight="1">
      <c r="A38" s="212">
        <v>27</v>
      </c>
      <c r="B38" s="220"/>
      <c r="C38" s="352"/>
      <c r="D38" s="353"/>
      <c r="E38" s="219"/>
      <c r="F38" s="219"/>
      <c r="G38" s="219"/>
      <c r="H38" s="219"/>
      <c r="I38" s="219"/>
      <c r="J38" s="219"/>
      <c r="K38" s="219"/>
      <c r="L38" s="219"/>
      <c r="M38" s="145"/>
      <c r="N38" s="146"/>
      <c r="O38" s="146"/>
      <c r="P38" s="223"/>
    </row>
    <row r="39" spans="1:16" ht="30" customHeight="1">
      <c r="A39" s="211"/>
      <c r="B39" s="55"/>
      <c r="C39" s="376"/>
      <c r="D39" s="376"/>
      <c r="E39" s="376"/>
      <c r="F39" s="376"/>
      <c r="G39" s="56"/>
      <c r="H39" s="57" t="s">
        <v>19</v>
      </c>
      <c r="I39" s="57"/>
      <c r="J39" s="57"/>
      <c r="K39" s="57"/>
      <c r="L39" s="57"/>
      <c r="M39" s="57"/>
      <c r="N39" s="58"/>
      <c r="O39" s="148">
        <f>ROUNDDOWN(SUM(O12:O38),0)</f>
        <v>0</v>
      </c>
      <c r="P39" s="59"/>
    </row>
    <row r="40" spans="1:16" ht="20.100000000000001" customHeight="1">
      <c r="B40" s="378" t="s">
        <v>1005</v>
      </c>
      <c r="C40" s="378"/>
      <c r="D40" s="378"/>
      <c r="E40" s="378"/>
      <c r="F40" s="378"/>
      <c r="G40" s="378"/>
      <c r="H40" s="378"/>
      <c r="I40" s="378"/>
      <c r="J40" s="378"/>
      <c r="K40" s="378"/>
      <c r="L40" s="378"/>
      <c r="M40" s="378"/>
      <c r="N40" s="378"/>
      <c r="O40" s="378"/>
      <c r="P40" s="378"/>
    </row>
    <row r="41" spans="1:16" ht="20.100000000000001" customHeight="1">
      <c r="B41" s="129" t="s">
        <v>1006</v>
      </c>
      <c r="C41" s="130"/>
      <c r="D41" s="130"/>
      <c r="E41" s="130"/>
      <c r="F41" s="130"/>
      <c r="G41" s="130"/>
      <c r="H41" s="130"/>
      <c r="I41" s="130"/>
      <c r="J41" s="130"/>
      <c r="K41" s="130"/>
      <c r="L41" s="130"/>
      <c r="M41" s="130"/>
      <c r="N41" s="130"/>
      <c r="O41" s="130"/>
      <c r="P41" s="130"/>
    </row>
    <row r="42" spans="1:16" ht="20.100000000000001" customHeight="1">
      <c r="B42" s="377" t="s">
        <v>1007</v>
      </c>
      <c r="C42" s="377"/>
      <c r="D42" s="377"/>
      <c r="E42" s="377"/>
      <c r="F42" s="377"/>
      <c r="G42" s="377"/>
      <c r="H42" s="377"/>
      <c r="I42" s="377"/>
      <c r="J42" s="377"/>
      <c r="K42" s="377"/>
      <c r="L42" s="377"/>
      <c r="M42" s="377"/>
      <c r="N42" s="377"/>
      <c r="O42" s="377"/>
      <c r="P42" s="377"/>
    </row>
    <row r="43" spans="1:16" ht="20.100000000000001" customHeight="1">
      <c r="B43" s="377" t="s">
        <v>1008</v>
      </c>
      <c r="C43" s="377"/>
      <c r="D43" s="377"/>
      <c r="E43" s="377"/>
      <c r="F43" s="377"/>
      <c r="G43" s="377"/>
      <c r="H43" s="377"/>
      <c r="I43" s="377"/>
      <c r="J43" s="377"/>
      <c r="K43" s="377"/>
      <c r="L43" s="377"/>
      <c r="M43" s="377"/>
      <c r="N43" s="377"/>
      <c r="O43" s="377"/>
      <c r="P43" s="377"/>
    </row>
  </sheetData>
  <sheetProtection password="EADB" sheet="1" selectLockedCells="1"/>
  <mergeCells count="54">
    <mergeCell ref="A10:A11"/>
    <mergeCell ref="I10:J10"/>
    <mergeCell ref="K10:L10"/>
    <mergeCell ref="O10:O11"/>
    <mergeCell ref="P10:P11"/>
    <mergeCell ref="M10:M11"/>
    <mergeCell ref="N10:N11"/>
    <mergeCell ref="H10:H11"/>
    <mergeCell ref="G10:G11"/>
    <mergeCell ref="B10:B11"/>
    <mergeCell ref="C22:D22"/>
    <mergeCell ref="C23:D23"/>
    <mergeCell ref="C13:D13"/>
    <mergeCell ref="C14:D14"/>
    <mergeCell ref="C15:D15"/>
    <mergeCell ref="C17:D17"/>
    <mergeCell ref="C18:D18"/>
    <mergeCell ref="C20:D20"/>
    <mergeCell ref="C16:D16"/>
    <mergeCell ref="C12:D12"/>
    <mergeCell ref="E10:F10"/>
    <mergeCell ref="C21:D21"/>
    <mergeCell ref="C10:D11"/>
    <mergeCell ref="B7:E7"/>
    <mergeCell ref="F7:G7"/>
    <mergeCell ref="B5:E5"/>
    <mergeCell ref="B4:E4"/>
    <mergeCell ref="B3:E3"/>
    <mergeCell ref="B6:E6"/>
    <mergeCell ref="F3:G3"/>
    <mergeCell ref="F4:G4"/>
    <mergeCell ref="F5:G5"/>
    <mergeCell ref="F6:G6"/>
    <mergeCell ref="B43:P43"/>
    <mergeCell ref="B42:P42"/>
    <mergeCell ref="B40:P40"/>
    <mergeCell ref="C36:D36"/>
    <mergeCell ref="C37:D37"/>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"新規,変更,申請済"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5" t="s">
        <v>1002</v>
      </c>
      <c r="C1" s="47"/>
      <c r="D1" s="47"/>
      <c r="E1" s="47"/>
    </row>
    <row r="2" spans="1:9" ht="18" customHeight="1">
      <c r="A2" s="47"/>
      <c r="B2" s="13"/>
      <c r="C2" s="47"/>
      <c r="D2" s="47"/>
      <c r="E2" s="47"/>
      <c r="F2" s="197"/>
      <c r="G2" s="198"/>
      <c r="H2" s="73"/>
      <c r="I2" s="73" t="s">
        <v>696</v>
      </c>
    </row>
    <row r="3" spans="1:9" ht="18" customHeight="1">
      <c r="A3" s="47"/>
      <c r="B3" s="379" t="s">
        <v>18</v>
      </c>
      <c r="C3" s="379"/>
      <c r="D3" s="380" t="str">
        <f>IF(様式⑫!D3="","",様式⑫!D3)</f>
        <v/>
      </c>
      <c r="E3" s="380"/>
      <c r="G3" s="198"/>
      <c r="H3" s="199"/>
      <c r="I3" s="199" t="s">
        <v>189</v>
      </c>
    </row>
    <row r="4" spans="1:9" ht="18" customHeight="1">
      <c r="A4" s="47"/>
      <c r="B4" s="379" t="s">
        <v>17</v>
      </c>
      <c r="C4" s="379"/>
      <c r="D4" s="380" t="str">
        <f>IF(様式⑫!D4="","",様式⑫!D4)</f>
        <v/>
      </c>
      <c r="E4" s="380"/>
      <c r="H4" s="218"/>
      <c r="I4" s="208"/>
    </row>
    <row r="5" spans="1:9" ht="18" customHeight="1">
      <c r="A5" s="47"/>
      <c r="B5" s="379" t="s">
        <v>178</v>
      </c>
      <c r="C5" s="379"/>
      <c r="D5" s="380" t="str">
        <f>IF(様式⑫!D5="","",様式⑫!D5)</f>
        <v/>
      </c>
      <c r="E5" s="380"/>
      <c r="F5" s="198"/>
      <c r="G5" s="198"/>
      <c r="H5" s="198"/>
    </row>
    <row r="6" spans="1:9" ht="18" customHeight="1">
      <c r="A6" s="47"/>
      <c r="B6" s="379" t="s">
        <v>180</v>
      </c>
      <c r="C6" s="379"/>
      <c r="D6" s="380" t="str">
        <f>IF(様式⑫!D6="","",様式⑫!D6)</f>
        <v/>
      </c>
      <c r="E6" s="380"/>
      <c r="F6" s="198"/>
      <c r="G6" s="198"/>
      <c r="H6" s="198"/>
    </row>
    <row r="7" spans="1:9" ht="18" customHeight="1">
      <c r="A7" s="47"/>
      <c r="B7" s="379" t="s">
        <v>747</v>
      </c>
      <c r="C7" s="379"/>
      <c r="D7" s="416" t="str">
        <f>IF(様式⑫!D7="","",様式⑫!D7)</f>
        <v/>
      </c>
      <c r="E7" s="416"/>
      <c r="F7" s="198"/>
      <c r="G7" s="198"/>
      <c r="H7" s="198"/>
    </row>
    <row r="8" spans="1:9" ht="18" customHeight="1">
      <c r="A8" s="60"/>
      <c r="B8" s="60"/>
      <c r="C8" s="60"/>
      <c r="D8" s="60"/>
      <c r="E8" s="60"/>
      <c r="F8" s="60"/>
      <c r="G8" s="60"/>
      <c r="H8" s="60"/>
      <c r="I8" s="60"/>
    </row>
    <row r="9" spans="1:9" ht="18" customHeight="1">
      <c r="A9" s="60"/>
      <c r="B9" s="61" t="s">
        <v>697</v>
      </c>
      <c r="C9" s="200"/>
      <c r="D9" s="200"/>
      <c r="E9" s="201"/>
      <c r="F9" s="201"/>
      <c r="G9" s="201"/>
      <c r="H9" s="201"/>
      <c r="I9" s="60"/>
    </row>
    <row r="10" spans="1:9" ht="32.1" customHeight="1">
      <c r="A10" s="411"/>
      <c r="B10" s="382" t="s">
        <v>166</v>
      </c>
      <c r="C10" s="403" t="s">
        <v>22</v>
      </c>
      <c r="D10" s="401" t="s">
        <v>174</v>
      </c>
      <c r="E10" s="401" t="s">
        <v>173</v>
      </c>
      <c r="F10" s="413" t="s">
        <v>698</v>
      </c>
      <c r="G10" s="414"/>
      <c r="H10" s="415"/>
      <c r="I10" s="405" t="s">
        <v>758</v>
      </c>
    </row>
    <row r="11" spans="1:9" ht="32.1" customHeight="1">
      <c r="A11" s="412"/>
      <c r="B11" s="385"/>
      <c r="C11" s="404"/>
      <c r="D11" s="402"/>
      <c r="E11" s="402"/>
      <c r="F11" s="62" t="s">
        <v>699</v>
      </c>
      <c r="G11" s="62" t="s">
        <v>167</v>
      </c>
      <c r="H11" s="62" t="s">
        <v>700</v>
      </c>
      <c r="I11" s="406"/>
    </row>
    <row r="12" spans="1:9" ht="18" customHeight="1">
      <c r="A12" s="211">
        <v>1</v>
      </c>
      <c r="B12" s="74"/>
      <c r="C12" s="74"/>
      <c r="D12" s="42"/>
      <c r="E12" s="216"/>
      <c r="F12" s="216"/>
      <c r="G12" s="216"/>
      <c r="H12" s="216"/>
      <c r="I12" s="217"/>
    </row>
    <row r="13" spans="1:9" ht="18" customHeight="1">
      <c r="A13" s="211">
        <v>2</v>
      </c>
      <c r="B13" s="74"/>
      <c r="C13" s="74"/>
      <c r="D13" s="42"/>
      <c r="E13" s="216"/>
      <c r="F13" s="216"/>
      <c r="G13" s="216"/>
      <c r="H13" s="216"/>
      <c r="I13" s="217"/>
    </row>
    <row r="14" spans="1:9" ht="18" customHeight="1">
      <c r="A14" s="211">
        <v>3</v>
      </c>
      <c r="B14" s="74"/>
      <c r="C14" s="74"/>
      <c r="D14" s="42"/>
      <c r="E14" s="216"/>
      <c r="F14" s="216"/>
      <c r="G14" s="216"/>
      <c r="H14" s="216"/>
      <c r="I14" s="217"/>
    </row>
    <row r="15" spans="1:9" ht="18" customHeight="1">
      <c r="A15" s="211">
        <v>4</v>
      </c>
      <c r="B15" s="74"/>
      <c r="C15" s="74"/>
      <c r="D15" s="42"/>
      <c r="E15" s="216"/>
      <c r="F15" s="216"/>
      <c r="G15" s="216"/>
      <c r="H15" s="216"/>
      <c r="I15" s="217"/>
    </row>
    <row r="16" spans="1:9" ht="18" customHeight="1">
      <c r="A16" s="211">
        <v>5</v>
      </c>
      <c r="B16" s="74"/>
      <c r="C16" s="74"/>
      <c r="D16" s="42"/>
      <c r="E16" s="216"/>
      <c r="F16" s="216"/>
      <c r="G16" s="216"/>
      <c r="H16" s="216"/>
      <c r="I16" s="217"/>
    </row>
    <row r="17" spans="1:9" ht="18" customHeight="1">
      <c r="A17" s="211">
        <v>6</v>
      </c>
      <c r="B17" s="74"/>
      <c r="C17" s="74"/>
      <c r="D17" s="42"/>
      <c r="E17" s="216"/>
      <c r="F17" s="216"/>
      <c r="G17" s="216"/>
      <c r="H17" s="216"/>
      <c r="I17" s="217"/>
    </row>
    <row r="18" spans="1:9" ht="18" customHeight="1">
      <c r="A18" s="211">
        <v>7</v>
      </c>
      <c r="B18" s="74"/>
      <c r="C18" s="74"/>
      <c r="D18" s="42"/>
      <c r="E18" s="216"/>
      <c r="F18" s="216"/>
      <c r="G18" s="216"/>
      <c r="H18" s="216"/>
      <c r="I18" s="217"/>
    </row>
    <row r="19" spans="1:9" ht="18" customHeight="1">
      <c r="A19" s="211">
        <v>8</v>
      </c>
      <c r="B19" s="74"/>
      <c r="C19" s="74"/>
      <c r="D19" s="42"/>
      <c r="E19" s="216"/>
      <c r="F19" s="216"/>
      <c r="G19" s="216"/>
      <c r="H19" s="216"/>
      <c r="I19" s="217"/>
    </row>
    <row r="20" spans="1:9" ht="18" customHeight="1">
      <c r="A20" s="211">
        <v>9</v>
      </c>
      <c r="B20" s="74"/>
      <c r="C20" s="74"/>
      <c r="D20" s="42"/>
      <c r="E20" s="216"/>
      <c r="F20" s="216"/>
      <c r="G20" s="216"/>
      <c r="H20" s="216"/>
      <c r="I20" s="217"/>
    </row>
    <row r="21" spans="1:9" ht="18" customHeight="1">
      <c r="A21" s="211">
        <v>10</v>
      </c>
      <c r="B21" s="74"/>
      <c r="C21" s="74"/>
      <c r="D21" s="42"/>
      <c r="E21" s="216"/>
      <c r="F21" s="216"/>
      <c r="G21" s="216"/>
      <c r="H21" s="216"/>
      <c r="I21" s="217"/>
    </row>
    <row r="22" spans="1:9" ht="18" customHeight="1">
      <c r="A22" s="211">
        <v>11</v>
      </c>
      <c r="B22" s="74"/>
      <c r="C22" s="74"/>
      <c r="D22" s="42"/>
      <c r="E22" s="216"/>
      <c r="F22" s="216"/>
      <c r="G22" s="216"/>
      <c r="H22" s="216"/>
      <c r="I22" s="217"/>
    </row>
    <row r="23" spans="1:9" ht="18" customHeight="1">
      <c r="A23" s="211">
        <v>12</v>
      </c>
      <c r="B23" s="74"/>
      <c r="C23" s="74"/>
      <c r="D23" s="42"/>
      <c r="E23" s="216"/>
      <c r="F23" s="216"/>
      <c r="G23" s="216"/>
      <c r="H23" s="216"/>
      <c r="I23" s="217"/>
    </row>
    <row r="24" spans="1:9" ht="18" customHeight="1">
      <c r="A24" s="211">
        <v>13</v>
      </c>
      <c r="B24" s="74"/>
      <c r="C24" s="74"/>
      <c r="D24" s="42"/>
      <c r="E24" s="216"/>
      <c r="F24" s="216"/>
      <c r="G24" s="216"/>
      <c r="H24" s="216"/>
      <c r="I24" s="217"/>
    </row>
    <row r="25" spans="1:9" ht="18" customHeight="1">
      <c r="A25" s="211">
        <v>14</v>
      </c>
      <c r="B25" s="74"/>
      <c r="C25" s="74"/>
      <c r="D25" s="42"/>
      <c r="E25" s="216"/>
      <c r="F25" s="216"/>
      <c r="G25" s="216"/>
      <c r="H25" s="216"/>
      <c r="I25" s="217"/>
    </row>
    <row r="26" spans="1:9" ht="18" customHeight="1">
      <c r="A26" s="211">
        <v>15</v>
      </c>
      <c r="B26" s="74"/>
      <c r="C26" s="74"/>
      <c r="D26" s="42"/>
      <c r="E26" s="216"/>
      <c r="F26" s="216"/>
      <c r="G26" s="216"/>
      <c r="H26" s="216"/>
      <c r="I26" s="217"/>
    </row>
    <row r="27" spans="1:9" ht="18" customHeight="1">
      <c r="A27" s="211">
        <v>16</v>
      </c>
      <c r="B27" s="74"/>
      <c r="C27" s="74"/>
      <c r="D27" s="42"/>
      <c r="E27" s="216"/>
      <c r="F27" s="216"/>
      <c r="G27" s="216"/>
      <c r="H27" s="216"/>
      <c r="I27" s="217"/>
    </row>
    <row r="28" spans="1:9" ht="18" customHeight="1">
      <c r="A28" s="211">
        <v>17</v>
      </c>
      <c r="B28" s="74"/>
      <c r="C28" s="74"/>
      <c r="D28" s="42"/>
      <c r="E28" s="216"/>
      <c r="F28" s="216"/>
      <c r="G28" s="216"/>
      <c r="H28" s="216"/>
      <c r="I28" s="217"/>
    </row>
    <row r="29" spans="1:9" ht="18" customHeight="1">
      <c r="A29" s="211">
        <v>18</v>
      </c>
      <c r="B29" s="74"/>
      <c r="C29" s="74"/>
      <c r="D29" s="42"/>
      <c r="E29" s="216"/>
      <c r="F29" s="216"/>
      <c r="G29" s="216"/>
      <c r="H29" s="216"/>
      <c r="I29" s="217"/>
    </row>
    <row r="30" spans="1:9" ht="18" customHeight="1">
      <c r="A30" s="211">
        <v>19</v>
      </c>
      <c r="B30" s="74"/>
      <c r="C30" s="74"/>
      <c r="D30" s="42"/>
      <c r="E30" s="216"/>
      <c r="F30" s="216"/>
      <c r="G30" s="216"/>
      <c r="H30" s="216"/>
      <c r="I30" s="217"/>
    </row>
    <row r="31" spans="1:9" ht="18" customHeight="1">
      <c r="A31" s="211">
        <v>20</v>
      </c>
      <c r="B31" s="74"/>
      <c r="C31" s="74"/>
      <c r="D31" s="42"/>
      <c r="E31" s="216"/>
      <c r="F31" s="216"/>
      <c r="G31" s="216"/>
      <c r="H31" s="216"/>
      <c r="I31" s="217"/>
    </row>
    <row r="32" spans="1:9" ht="18" customHeight="1">
      <c r="A32" s="211">
        <v>21</v>
      </c>
      <c r="B32" s="74"/>
      <c r="C32" s="74"/>
      <c r="D32" s="42"/>
      <c r="E32" s="216"/>
      <c r="F32" s="216"/>
      <c r="G32" s="216"/>
      <c r="H32" s="216"/>
      <c r="I32" s="217"/>
    </row>
    <row r="33" spans="1:9" ht="18" customHeight="1">
      <c r="A33" s="211">
        <v>22</v>
      </c>
      <c r="B33" s="74"/>
      <c r="C33" s="74"/>
      <c r="D33" s="42"/>
      <c r="E33" s="216"/>
      <c r="F33" s="216"/>
      <c r="G33" s="216"/>
      <c r="H33" s="216"/>
      <c r="I33" s="217"/>
    </row>
    <row r="34" spans="1:9" ht="18" customHeight="1">
      <c r="A34" s="211">
        <v>23</v>
      </c>
      <c r="B34" s="74"/>
      <c r="C34" s="74"/>
      <c r="D34" s="42"/>
      <c r="E34" s="216"/>
      <c r="F34" s="216"/>
      <c r="G34" s="216"/>
      <c r="H34" s="216"/>
      <c r="I34" s="217"/>
    </row>
    <row r="35" spans="1:9" ht="18" customHeight="1">
      <c r="A35" s="211">
        <v>24</v>
      </c>
      <c r="B35" s="74"/>
      <c r="C35" s="74"/>
      <c r="D35" s="42"/>
      <c r="E35" s="216"/>
      <c r="F35" s="216"/>
      <c r="G35" s="216"/>
      <c r="H35" s="216"/>
      <c r="I35" s="217"/>
    </row>
    <row r="36" spans="1:9" ht="18" customHeight="1">
      <c r="A36" s="211">
        <v>25</v>
      </c>
      <c r="B36" s="74"/>
      <c r="C36" s="74"/>
      <c r="D36" s="42"/>
      <c r="E36" s="216"/>
      <c r="F36" s="216"/>
      <c r="G36" s="216"/>
      <c r="H36" s="216"/>
      <c r="I36" s="217"/>
    </row>
    <row r="37" spans="1:9" ht="18" customHeight="1">
      <c r="A37" s="211">
        <v>26</v>
      </c>
      <c r="B37" s="74"/>
      <c r="C37" s="74"/>
      <c r="D37" s="42"/>
      <c r="E37" s="216"/>
      <c r="F37" s="216"/>
      <c r="G37" s="216"/>
      <c r="H37" s="216"/>
      <c r="I37" s="217"/>
    </row>
    <row r="38" spans="1:9" ht="18" customHeight="1">
      <c r="A38" s="211">
        <v>27</v>
      </c>
      <c r="B38" s="74"/>
      <c r="C38" s="74"/>
      <c r="D38" s="42"/>
      <c r="E38" s="216"/>
      <c r="F38" s="216"/>
      <c r="G38" s="216"/>
      <c r="H38" s="216"/>
      <c r="I38" s="217"/>
    </row>
    <row r="39" spans="1:9" ht="18" customHeight="1">
      <c r="A39" s="211">
        <v>28</v>
      </c>
      <c r="B39" s="74"/>
      <c r="C39" s="74"/>
      <c r="D39" s="42"/>
      <c r="E39" s="216"/>
      <c r="F39" s="216"/>
      <c r="G39" s="216"/>
      <c r="H39" s="216"/>
      <c r="I39" s="217"/>
    </row>
    <row r="40" spans="1:9" ht="18" customHeight="1">
      <c r="A40" s="211">
        <v>29</v>
      </c>
      <c r="B40" s="74"/>
      <c r="C40" s="74"/>
      <c r="D40" s="42"/>
      <c r="E40" s="216"/>
      <c r="F40" s="216"/>
      <c r="G40" s="216"/>
      <c r="H40" s="216"/>
      <c r="I40" s="217"/>
    </row>
    <row r="41" spans="1:9" ht="18" customHeight="1">
      <c r="A41" s="211">
        <v>30</v>
      </c>
      <c r="B41" s="74"/>
      <c r="C41" s="74"/>
      <c r="D41" s="42"/>
      <c r="E41" s="216"/>
      <c r="F41" s="216"/>
      <c r="G41" s="216"/>
      <c r="H41" s="216"/>
      <c r="I41" s="217"/>
    </row>
    <row r="42" spans="1:9" ht="18" customHeight="1">
      <c r="A42" s="211">
        <v>31</v>
      </c>
      <c r="B42" s="74"/>
      <c r="C42" s="74"/>
      <c r="D42" s="42"/>
      <c r="E42" s="216"/>
      <c r="F42" s="216"/>
      <c r="G42" s="216"/>
      <c r="H42" s="216"/>
      <c r="I42" s="217"/>
    </row>
    <row r="43" spans="1:9" ht="18" customHeight="1">
      <c r="A43" s="211">
        <v>32</v>
      </c>
      <c r="B43" s="74"/>
      <c r="C43" s="74"/>
      <c r="D43" s="42"/>
      <c r="E43" s="216"/>
      <c r="F43" s="216"/>
      <c r="G43" s="216"/>
      <c r="H43" s="216"/>
      <c r="I43" s="217"/>
    </row>
    <row r="44" spans="1:9" ht="18" customHeight="1">
      <c r="A44" s="211">
        <v>33</v>
      </c>
      <c r="B44" s="74"/>
      <c r="C44" s="74"/>
      <c r="D44" s="42"/>
      <c r="E44" s="216"/>
      <c r="F44" s="216"/>
      <c r="G44" s="216"/>
      <c r="H44" s="216"/>
      <c r="I44" s="217"/>
    </row>
    <row r="45" spans="1:9" ht="18" customHeight="1">
      <c r="A45" s="211">
        <v>34</v>
      </c>
      <c r="B45" s="74"/>
      <c r="C45" s="74"/>
      <c r="D45" s="42"/>
      <c r="E45" s="216"/>
      <c r="F45" s="216"/>
      <c r="G45" s="216"/>
      <c r="H45" s="216"/>
      <c r="I45" s="217"/>
    </row>
    <row r="46" spans="1:9" ht="18" customHeight="1">
      <c r="A46" s="211">
        <v>35</v>
      </c>
      <c r="B46" s="74"/>
      <c r="C46" s="74"/>
      <c r="D46" s="42"/>
      <c r="E46" s="216"/>
      <c r="F46" s="216"/>
      <c r="G46" s="216"/>
      <c r="H46" s="216"/>
      <c r="I46" s="217"/>
    </row>
    <row r="47" spans="1:9" ht="18" customHeight="1">
      <c r="A47" s="211">
        <v>36</v>
      </c>
      <c r="B47" s="74"/>
      <c r="C47" s="74"/>
      <c r="D47" s="42"/>
      <c r="E47" s="216"/>
      <c r="F47" s="216"/>
      <c r="G47" s="216"/>
      <c r="H47" s="216"/>
      <c r="I47" s="217"/>
    </row>
    <row r="48" spans="1:9" ht="18" customHeight="1">
      <c r="A48" s="211">
        <v>37</v>
      </c>
      <c r="B48" s="74"/>
      <c r="C48" s="74"/>
      <c r="D48" s="42"/>
      <c r="E48" s="216"/>
      <c r="F48" s="216"/>
      <c r="G48" s="216"/>
      <c r="H48" s="216"/>
      <c r="I48" s="217"/>
    </row>
    <row r="49" spans="1:9" ht="18" customHeight="1">
      <c r="A49" s="211">
        <v>38</v>
      </c>
      <c r="B49" s="74"/>
      <c r="C49" s="74"/>
      <c r="D49" s="42"/>
      <c r="E49" s="216"/>
      <c r="F49" s="216"/>
      <c r="G49" s="216"/>
      <c r="H49" s="216"/>
      <c r="I49" s="217"/>
    </row>
    <row r="50" spans="1:9" ht="18" customHeight="1">
      <c r="A50" s="211">
        <v>39</v>
      </c>
      <c r="B50" s="74"/>
      <c r="C50" s="74"/>
      <c r="D50" s="42"/>
      <c r="E50" s="216"/>
      <c r="F50" s="216"/>
      <c r="G50" s="216"/>
      <c r="H50" s="216"/>
      <c r="I50" s="217"/>
    </row>
    <row r="51" spans="1:9" ht="18" customHeight="1">
      <c r="A51" s="211">
        <v>40</v>
      </c>
      <c r="B51" s="74"/>
      <c r="C51" s="74"/>
      <c r="D51" s="42"/>
      <c r="E51" s="216"/>
      <c r="F51" s="216"/>
      <c r="G51" s="216"/>
      <c r="H51" s="216"/>
      <c r="I51" s="217"/>
    </row>
    <row r="52" spans="1:9" ht="18" customHeight="1">
      <c r="A52" s="211">
        <v>41</v>
      </c>
      <c r="B52" s="74"/>
      <c r="C52" s="74"/>
      <c r="D52" s="42"/>
      <c r="E52" s="216"/>
      <c r="F52" s="216"/>
      <c r="G52" s="216"/>
      <c r="H52" s="216"/>
      <c r="I52" s="217"/>
    </row>
    <row r="53" spans="1:9" ht="18" customHeight="1">
      <c r="A53" s="211">
        <v>42</v>
      </c>
      <c r="B53" s="74"/>
      <c r="C53" s="74"/>
      <c r="D53" s="42"/>
      <c r="E53" s="216"/>
      <c r="F53" s="216"/>
      <c r="G53" s="216"/>
      <c r="H53" s="216"/>
      <c r="I53" s="217"/>
    </row>
    <row r="54" spans="1:9" ht="18" customHeight="1">
      <c r="A54" s="211">
        <v>43</v>
      </c>
      <c r="B54" s="74"/>
      <c r="C54" s="74"/>
      <c r="D54" s="42"/>
      <c r="E54" s="216"/>
      <c r="F54" s="216"/>
      <c r="G54" s="216"/>
      <c r="H54" s="216"/>
      <c r="I54" s="217"/>
    </row>
    <row r="55" spans="1:9" ht="20.100000000000001" customHeight="1">
      <c r="A55" s="60"/>
      <c r="B55" s="407" t="s">
        <v>1004</v>
      </c>
      <c r="C55" s="407"/>
      <c r="D55" s="407"/>
      <c r="E55" s="407"/>
      <c r="F55" s="407"/>
      <c r="G55" s="407"/>
      <c r="H55" s="407"/>
      <c r="I55" s="408"/>
    </row>
    <row r="56" spans="1:9" ht="20.100000000000001" customHeight="1">
      <c r="A56" s="60"/>
      <c r="B56" s="409" t="s">
        <v>1003</v>
      </c>
      <c r="C56" s="409"/>
      <c r="D56" s="409"/>
      <c r="E56" s="409"/>
      <c r="F56" s="409"/>
      <c r="G56" s="409"/>
      <c r="H56" s="409"/>
      <c r="I56" s="410"/>
    </row>
    <row r="57" spans="1:9" ht="20.100000000000001" customHeight="1"/>
  </sheetData>
  <sheetProtection password="EADB" sheet="1" selectLockedCells="1"/>
  <mergeCells count="19">
    <mergeCell ref="A10:A11"/>
    <mergeCell ref="F10:H10"/>
    <mergeCell ref="B6:C6"/>
    <mergeCell ref="D6:E6"/>
    <mergeCell ref="B7:C7"/>
    <mergeCell ref="D7:E7"/>
    <mergeCell ref="B10:B11"/>
    <mergeCell ref="C10:C11"/>
    <mergeCell ref="D10:D11"/>
    <mergeCell ref="E10:E11"/>
    <mergeCell ref="I10:I11"/>
    <mergeCell ref="B55:I55"/>
    <mergeCell ref="B56:I56"/>
    <mergeCell ref="B3:C3"/>
    <mergeCell ref="D3:E3"/>
    <mergeCell ref="B4:C4"/>
    <mergeCell ref="D4:E4"/>
    <mergeCell ref="B5:C5"/>
    <mergeCell ref="D5:E5"/>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5" t="s">
        <v>1010</v>
      </c>
      <c r="C1" s="47"/>
      <c r="D1" s="47"/>
      <c r="E1" s="47"/>
      <c r="M1" s="124"/>
    </row>
    <row r="2" spans="1:13" ht="18" customHeight="1">
      <c r="B2" s="13"/>
      <c r="C2" s="46"/>
      <c r="D2" s="46"/>
      <c r="E2" s="47"/>
      <c r="F2" s="47"/>
      <c r="G2" s="47"/>
      <c r="M2" s="125" t="s">
        <v>196</v>
      </c>
    </row>
    <row r="3" spans="1:13" ht="18" customHeight="1">
      <c r="B3" s="387" t="s">
        <v>18</v>
      </c>
      <c r="C3" s="388"/>
      <c r="D3" s="380" t="str">
        <f>IF(様式⑫!D3="","",様式⑫!D3)</f>
        <v/>
      </c>
      <c r="E3" s="380"/>
      <c r="F3" s="47"/>
      <c r="G3" s="47"/>
      <c r="M3" s="126" t="s">
        <v>189</v>
      </c>
    </row>
    <row r="4" spans="1:13" ht="18" customHeight="1">
      <c r="B4" s="387" t="s">
        <v>17</v>
      </c>
      <c r="C4" s="388"/>
      <c r="D4" s="380" t="str">
        <f>IF(様式⑫!D4="","",様式⑫!D4)</f>
        <v/>
      </c>
      <c r="E4" s="380"/>
      <c r="F4" s="47"/>
      <c r="G4" s="47"/>
      <c r="M4" s="207"/>
    </row>
    <row r="5" spans="1:13" ht="18" customHeight="1">
      <c r="B5" s="387" t="s">
        <v>178</v>
      </c>
      <c r="C5" s="388"/>
      <c r="D5" s="380" t="str">
        <f>IF(様式⑫!D5="","",様式⑫!D5)</f>
        <v/>
      </c>
      <c r="E5" s="380"/>
      <c r="F5" s="47"/>
      <c r="G5" s="47"/>
    </row>
    <row r="6" spans="1:13" ht="18" customHeight="1">
      <c r="B6" s="387" t="s">
        <v>180</v>
      </c>
      <c r="C6" s="388"/>
      <c r="D6" s="380" t="str">
        <f>IF(様式⑫!D6="","",様式⑫!D6)</f>
        <v/>
      </c>
      <c r="E6" s="380"/>
      <c r="F6" s="47"/>
      <c r="G6" s="47"/>
    </row>
    <row r="7" spans="1:13" ht="18" customHeight="1">
      <c r="B7" s="387" t="s">
        <v>747</v>
      </c>
      <c r="C7" s="388"/>
      <c r="D7" s="416" t="str">
        <f>IF(様式⑫!D7="","",様式⑫!D7)</f>
        <v/>
      </c>
      <c r="E7" s="416"/>
      <c r="F7" s="47"/>
      <c r="G7" s="47"/>
    </row>
    <row r="8" spans="1:13" ht="18" customHeight="1">
      <c r="B8" s="47"/>
      <c r="C8" s="47"/>
      <c r="D8" s="47"/>
      <c r="E8" s="47"/>
      <c r="F8" s="47"/>
      <c r="G8" s="47"/>
    </row>
    <row r="9" spans="1:13" s="60" customFormat="1" ht="18" customHeight="1">
      <c r="B9" s="61" t="s">
        <v>193</v>
      </c>
      <c r="C9" s="63"/>
      <c r="D9" s="63"/>
      <c r="E9" s="64"/>
      <c r="F9" s="65"/>
      <c r="G9" s="66"/>
      <c r="J9" s="66"/>
      <c r="K9" s="66"/>
      <c r="L9" s="66"/>
      <c r="M9" s="66"/>
    </row>
    <row r="10" spans="1:13" ht="26.25" customHeight="1">
      <c r="A10" s="411"/>
      <c r="B10" s="423" t="s">
        <v>10</v>
      </c>
      <c r="C10" s="396" t="s">
        <v>170</v>
      </c>
      <c r="D10" s="396" t="s">
        <v>174</v>
      </c>
      <c r="E10" s="425" t="s">
        <v>23</v>
      </c>
      <c r="F10" s="426"/>
      <c r="G10" s="427"/>
      <c r="H10" s="394" t="s">
        <v>7</v>
      </c>
      <c r="I10" s="395"/>
      <c r="J10" s="396" t="s">
        <v>205</v>
      </c>
      <c r="K10" s="396" t="s">
        <v>187</v>
      </c>
      <c r="L10" s="421" t="s">
        <v>184</v>
      </c>
      <c r="M10" s="398" t="s">
        <v>202</v>
      </c>
    </row>
    <row r="11" spans="1:13" ht="26.25" customHeight="1">
      <c r="A11" s="412"/>
      <c r="B11" s="424"/>
      <c r="C11" s="431"/>
      <c r="D11" s="431"/>
      <c r="E11" s="428"/>
      <c r="F11" s="429"/>
      <c r="G11" s="430"/>
      <c r="H11" s="53"/>
      <c r="I11" s="54" t="s">
        <v>4</v>
      </c>
      <c r="J11" s="431"/>
      <c r="K11" s="431"/>
      <c r="L11" s="422"/>
      <c r="M11" s="379"/>
    </row>
    <row r="12" spans="1:13" ht="32.1" customHeight="1">
      <c r="A12" s="211">
        <v>1</v>
      </c>
      <c r="B12" s="220"/>
      <c r="C12" s="147"/>
      <c r="D12" s="145"/>
      <c r="E12" s="417"/>
      <c r="F12" s="417"/>
      <c r="G12" s="417"/>
      <c r="H12" s="219"/>
      <c r="I12" s="219"/>
      <c r="J12" s="221"/>
      <c r="K12" s="149"/>
      <c r="L12" s="149"/>
      <c r="M12" s="150"/>
    </row>
    <row r="13" spans="1:13" ht="32.1" customHeight="1">
      <c r="A13" s="211">
        <v>2</v>
      </c>
      <c r="B13" s="220"/>
      <c r="C13" s="147"/>
      <c r="D13" s="145"/>
      <c r="E13" s="417"/>
      <c r="F13" s="417"/>
      <c r="G13" s="417"/>
      <c r="H13" s="219"/>
      <c r="I13" s="219"/>
      <c r="J13" s="221"/>
      <c r="K13" s="149"/>
      <c r="L13" s="149"/>
      <c r="M13" s="150"/>
    </row>
    <row r="14" spans="1:13" ht="32.1" customHeight="1">
      <c r="A14" s="211">
        <v>3</v>
      </c>
      <c r="B14" s="220"/>
      <c r="C14" s="147"/>
      <c r="D14" s="145"/>
      <c r="E14" s="417"/>
      <c r="F14" s="417"/>
      <c r="G14" s="417"/>
      <c r="H14" s="219"/>
      <c r="I14" s="219"/>
      <c r="J14" s="221"/>
      <c r="K14" s="149"/>
      <c r="L14" s="149"/>
      <c r="M14" s="150"/>
    </row>
    <row r="15" spans="1:13" ht="32.1" customHeight="1">
      <c r="A15" s="211">
        <v>4</v>
      </c>
      <c r="B15" s="220"/>
      <c r="C15" s="147"/>
      <c r="D15" s="145"/>
      <c r="E15" s="417"/>
      <c r="F15" s="417"/>
      <c r="G15" s="417"/>
      <c r="H15" s="219"/>
      <c r="I15" s="219"/>
      <c r="J15" s="221"/>
      <c r="K15" s="149"/>
      <c r="L15" s="149"/>
      <c r="M15" s="150"/>
    </row>
    <row r="16" spans="1:13" ht="32.1" customHeight="1">
      <c r="A16" s="211">
        <v>5</v>
      </c>
      <c r="B16" s="220"/>
      <c r="C16" s="147"/>
      <c r="D16" s="145"/>
      <c r="E16" s="417"/>
      <c r="F16" s="417"/>
      <c r="G16" s="417"/>
      <c r="H16" s="219"/>
      <c r="I16" s="219"/>
      <c r="J16" s="221"/>
      <c r="K16" s="149"/>
      <c r="L16" s="149"/>
      <c r="M16" s="150"/>
    </row>
    <row r="17" spans="1:13" ht="32.1" customHeight="1">
      <c r="A17" s="211">
        <v>6</v>
      </c>
      <c r="B17" s="220"/>
      <c r="C17" s="147"/>
      <c r="D17" s="145"/>
      <c r="E17" s="417"/>
      <c r="F17" s="417"/>
      <c r="G17" s="417"/>
      <c r="H17" s="219"/>
      <c r="I17" s="219"/>
      <c r="J17" s="221"/>
      <c r="K17" s="149"/>
      <c r="L17" s="149"/>
      <c r="M17" s="150"/>
    </row>
    <row r="18" spans="1:13" ht="32.1" customHeight="1">
      <c r="A18" s="211">
        <v>7</v>
      </c>
      <c r="B18" s="220"/>
      <c r="C18" s="147"/>
      <c r="D18" s="145"/>
      <c r="E18" s="417"/>
      <c r="F18" s="417"/>
      <c r="G18" s="417"/>
      <c r="H18" s="219"/>
      <c r="I18" s="219"/>
      <c r="J18" s="221"/>
      <c r="K18" s="149"/>
      <c r="L18" s="149"/>
      <c r="M18" s="150"/>
    </row>
    <row r="19" spans="1:13" ht="32.1" customHeight="1">
      <c r="A19" s="211">
        <v>8</v>
      </c>
      <c r="B19" s="220"/>
      <c r="C19" s="147"/>
      <c r="D19" s="145"/>
      <c r="E19" s="417"/>
      <c r="F19" s="417"/>
      <c r="G19" s="417"/>
      <c r="H19" s="219"/>
      <c r="I19" s="219"/>
      <c r="J19" s="221"/>
      <c r="K19" s="149"/>
      <c r="L19" s="149"/>
      <c r="M19" s="150"/>
    </row>
    <row r="20" spans="1:13" ht="32.1" customHeight="1">
      <c r="A20" s="211">
        <v>9</v>
      </c>
      <c r="B20" s="220"/>
      <c r="C20" s="147"/>
      <c r="D20" s="145"/>
      <c r="E20" s="417"/>
      <c r="F20" s="417"/>
      <c r="G20" s="417"/>
      <c r="H20" s="219"/>
      <c r="I20" s="219"/>
      <c r="J20" s="220"/>
      <c r="K20" s="149"/>
      <c r="L20" s="149"/>
      <c r="M20" s="150"/>
    </row>
    <row r="21" spans="1:13" ht="32.1" customHeight="1">
      <c r="A21" s="211">
        <v>10</v>
      </c>
      <c r="B21" s="220"/>
      <c r="C21" s="147"/>
      <c r="D21" s="145"/>
      <c r="E21" s="418"/>
      <c r="F21" s="419"/>
      <c r="G21" s="420"/>
      <c r="H21" s="219"/>
      <c r="I21" s="219"/>
      <c r="J21" s="220"/>
      <c r="K21" s="149"/>
      <c r="L21" s="149"/>
      <c r="M21" s="150"/>
    </row>
    <row r="22" spans="1:13" ht="32.1" customHeight="1">
      <c r="A22" s="211">
        <v>11</v>
      </c>
      <c r="B22" s="220"/>
      <c r="C22" s="147"/>
      <c r="D22" s="145"/>
      <c r="E22" s="418"/>
      <c r="F22" s="419"/>
      <c r="G22" s="420"/>
      <c r="H22" s="219"/>
      <c r="I22" s="219"/>
      <c r="J22" s="220"/>
      <c r="K22" s="149"/>
      <c r="L22" s="149"/>
      <c r="M22" s="150"/>
    </row>
    <row r="23" spans="1:13" ht="32.1" customHeight="1">
      <c r="A23" s="211">
        <v>12</v>
      </c>
      <c r="B23" s="220"/>
      <c r="C23" s="147"/>
      <c r="D23" s="145"/>
      <c r="E23" s="418"/>
      <c r="F23" s="419"/>
      <c r="G23" s="420"/>
      <c r="H23" s="219"/>
      <c r="I23" s="219"/>
      <c r="J23" s="220"/>
      <c r="K23" s="149"/>
      <c r="L23" s="149"/>
      <c r="M23" s="150"/>
    </row>
    <row r="24" spans="1:13" ht="32.1" customHeight="1">
      <c r="A24" s="211">
        <v>13</v>
      </c>
      <c r="B24" s="220"/>
      <c r="C24" s="147"/>
      <c r="D24" s="145"/>
      <c r="E24" s="418"/>
      <c r="F24" s="419"/>
      <c r="G24" s="420"/>
      <c r="H24" s="219"/>
      <c r="I24" s="219"/>
      <c r="J24" s="220"/>
      <c r="K24" s="149"/>
      <c r="L24" s="149"/>
      <c r="M24" s="150"/>
    </row>
    <row r="25" spans="1:13" ht="32.1" customHeight="1">
      <c r="A25" s="211">
        <v>14</v>
      </c>
      <c r="B25" s="220"/>
      <c r="C25" s="147"/>
      <c r="D25" s="145"/>
      <c r="E25" s="418"/>
      <c r="F25" s="419"/>
      <c r="G25" s="420"/>
      <c r="H25" s="219"/>
      <c r="I25" s="219"/>
      <c r="J25" s="220"/>
      <c r="K25" s="149"/>
      <c r="L25" s="149"/>
      <c r="M25" s="150"/>
    </row>
    <row r="26" spans="1:13" ht="32.1" customHeight="1">
      <c r="A26" s="211">
        <v>15</v>
      </c>
      <c r="B26" s="220"/>
      <c r="C26" s="147"/>
      <c r="D26" s="145"/>
      <c r="E26" s="418"/>
      <c r="F26" s="419"/>
      <c r="G26" s="420"/>
      <c r="H26" s="219"/>
      <c r="I26" s="219"/>
      <c r="J26" s="220"/>
      <c r="K26" s="149"/>
      <c r="L26" s="149"/>
      <c r="M26" s="150"/>
    </row>
    <row r="27" spans="1:13" ht="32.1" customHeight="1">
      <c r="A27" s="211">
        <v>16</v>
      </c>
      <c r="B27" s="220"/>
      <c r="C27" s="147"/>
      <c r="D27" s="145"/>
      <c r="E27" s="418"/>
      <c r="F27" s="419"/>
      <c r="G27" s="420"/>
      <c r="H27" s="219"/>
      <c r="I27" s="219"/>
      <c r="J27" s="220"/>
      <c r="K27" s="149"/>
      <c r="L27" s="149"/>
      <c r="M27" s="150"/>
    </row>
    <row r="28" spans="1:13" ht="32.1" customHeight="1">
      <c r="A28" s="211">
        <v>17</v>
      </c>
      <c r="B28" s="220"/>
      <c r="C28" s="147"/>
      <c r="D28" s="145"/>
      <c r="E28" s="418"/>
      <c r="F28" s="419"/>
      <c r="G28" s="420"/>
      <c r="H28" s="219"/>
      <c r="I28" s="219"/>
      <c r="J28" s="220"/>
      <c r="K28" s="149"/>
      <c r="L28" s="149"/>
      <c r="M28" s="150"/>
    </row>
    <row r="29" spans="1:13" ht="32.1" customHeight="1">
      <c r="A29" s="211">
        <v>18</v>
      </c>
      <c r="B29" s="220"/>
      <c r="C29" s="147"/>
      <c r="D29" s="145"/>
      <c r="E29" s="418"/>
      <c r="F29" s="419"/>
      <c r="G29" s="420"/>
      <c r="H29" s="219"/>
      <c r="I29" s="219"/>
      <c r="J29" s="220"/>
      <c r="K29" s="149"/>
      <c r="L29" s="149"/>
      <c r="M29" s="150"/>
    </row>
    <row r="30" spans="1:13" ht="32.1" customHeight="1">
      <c r="A30" s="211">
        <v>19</v>
      </c>
      <c r="B30" s="220"/>
      <c r="C30" s="147"/>
      <c r="D30" s="145"/>
      <c r="E30" s="418"/>
      <c r="F30" s="419"/>
      <c r="G30" s="420"/>
      <c r="H30" s="219"/>
      <c r="I30" s="219"/>
      <c r="J30" s="220"/>
      <c r="K30" s="149"/>
      <c r="L30" s="149"/>
      <c r="M30" s="150"/>
    </row>
    <row r="31" spans="1:13" ht="32.1" customHeight="1">
      <c r="A31" s="211">
        <v>20</v>
      </c>
      <c r="B31" s="220"/>
      <c r="C31" s="147"/>
      <c r="D31" s="145"/>
      <c r="E31" s="418"/>
      <c r="F31" s="419"/>
      <c r="G31" s="420"/>
      <c r="H31" s="219"/>
      <c r="I31" s="219"/>
      <c r="J31" s="220"/>
      <c r="K31" s="149"/>
      <c r="L31" s="149"/>
      <c r="M31" s="150"/>
    </row>
    <row r="32" spans="1:13" ht="32.1" customHeight="1">
      <c r="A32" s="211">
        <v>21</v>
      </c>
      <c r="B32" s="220"/>
      <c r="C32" s="147"/>
      <c r="D32" s="145"/>
      <c r="E32" s="418"/>
      <c r="F32" s="419"/>
      <c r="G32" s="420"/>
      <c r="H32" s="219"/>
      <c r="I32" s="219"/>
      <c r="J32" s="220"/>
      <c r="K32" s="149"/>
      <c r="L32" s="149"/>
      <c r="M32" s="150"/>
    </row>
    <row r="33" spans="1:13" ht="32.1" customHeight="1">
      <c r="A33" s="211">
        <v>22</v>
      </c>
      <c r="B33" s="220"/>
      <c r="C33" s="147"/>
      <c r="D33" s="145"/>
      <c r="E33" s="418"/>
      <c r="F33" s="419"/>
      <c r="G33" s="420"/>
      <c r="H33" s="219"/>
      <c r="I33" s="219"/>
      <c r="J33" s="220"/>
      <c r="K33" s="149"/>
      <c r="L33" s="149"/>
      <c r="M33" s="150"/>
    </row>
    <row r="34" spans="1:13" ht="32.1" customHeight="1">
      <c r="A34" s="211">
        <v>23</v>
      </c>
      <c r="B34" s="220"/>
      <c r="C34" s="147"/>
      <c r="D34" s="145"/>
      <c r="E34" s="418"/>
      <c r="F34" s="419"/>
      <c r="G34" s="420"/>
      <c r="H34" s="219"/>
      <c r="I34" s="219"/>
      <c r="J34" s="220"/>
      <c r="K34" s="149"/>
      <c r="L34" s="149"/>
      <c r="M34" s="150"/>
    </row>
    <row r="35" spans="1:13" ht="32.1" customHeight="1">
      <c r="A35" s="211">
        <v>24</v>
      </c>
      <c r="B35" s="220"/>
      <c r="C35" s="147"/>
      <c r="D35" s="145"/>
      <c r="E35" s="418"/>
      <c r="F35" s="419"/>
      <c r="G35" s="420"/>
      <c r="H35" s="219"/>
      <c r="I35" s="219"/>
      <c r="J35" s="220"/>
      <c r="K35" s="149"/>
      <c r="L35" s="149"/>
      <c r="M35" s="150"/>
    </row>
    <row r="36" spans="1:13" ht="32.1" customHeight="1">
      <c r="A36" s="211">
        <v>25</v>
      </c>
      <c r="B36" s="220"/>
      <c r="C36" s="147"/>
      <c r="D36" s="145"/>
      <c r="E36" s="418"/>
      <c r="F36" s="419"/>
      <c r="G36" s="420"/>
      <c r="H36" s="219"/>
      <c r="I36" s="219"/>
      <c r="J36" s="220"/>
      <c r="K36" s="149"/>
      <c r="L36" s="149"/>
      <c r="M36" s="150"/>
    </row>
    <row r="37" spans="1:13" ht="32.1" customHeight="1">
      <c r="A37" s="211">
        <v>26</v>
      </c>
      <c r="B37" s="220"/>
      <c r="C37" s="147"/>
      <c r="D37" s="145"/>
      <c r="E37" s="417"/>
      <c r="F37" s="417"/>
      <c r="G37" s="417"/>
      <c r="H37" s="219"/>
      <c r="I37" s="219"/>
      <c r="J37" s="220"/>
      <c r="K37" s="149"/>
      <c r="L37" s="149"/>
      <c r="M37" s="150"/>
    </row>
    <row r="38" spans="1:13" ht="32.1" customHeight="1">
      <c r="A38" s="211">
        <v>27</v>
      </c>
      <c r="B38" s="220"/>
      <c r="C38" s="147"/>
      <c r="D38" s="145"/>
      <c r="E38" s="417"/>
      <c r="F38" s="417"/>
      <c r="G38" s="417"/>
      <c r="H38" s="219"/>
      <c r="I38" s="219"/>
      <c r="J38" s="220"/>
      <c r="K38" s="149"/>
      <c r="L38" s="149"/>
      <c r="M38" s="150"/>
    </row>
    <row r="39" spans="1:13" ht="32.1" customHeight="1">
      <c r="A39" s="211">
        <v>28</v>
      </c>
      <c r="B39" s="220"/>
      <c r="C39" s="147"/>
      <c r="D39" s="145"/>
      <c r="E39" s="417"/>
      <c r="F39" s="417"/>
      <c r="G39" s="417"/>
      <c r="H39" s="219"/>
      <c r="I39" s="219"/>
      <c r="J39" s="220"/>
      <c r="K39" s="149"/>
      <c r="L39" s="149"/>
      <c r="M39" s="150"/>
    </row>
    <row r="40" spans="1:13" ht="32.1" customHeight="1">
      <c r="A40" s="211">
        <v>29</v>
      </c>
      <c r="B40" s="220"/>
      <c r="C40" s="147"/>
      <c r="D40" s="145"/>
      <c r="E40" s="417"/>
      <c r="F40" s="417"/>
      <c r="G40" s="417"/>
      <c r="H40" s="219"/>
      <c r="I40" s="219"/>
      <c r="J40" s="220"/>
      <c r="K40" s="149"/>
      <c r="L40" s="149"/>
      <c r="M40" s="150"/>
    </row>
    <row r="41" spans="1:13" ht="24.95" customHeight="1">
      <c r="A41" s="211"/>
      <c r="B41" s="151"/>
      <c r="C41" s="152"/>
      <c r="D41" s="152"/>
      <c r="E41" s="153"/>
      <c r="F41" s="153"/>
      <c r="G41" s="153"/>
      <c r="H41" s="152"/>
      <c r="I41" s="154"/>
      <c r="J41" s="155"/>
      <c r="K41" s="156">
        <f>ROUNDDOWN(SUM(K12:K40),0)</f>
        <v>0</v>
      </c>
      <c r="L41" s="156">
        <f>ROUNDDOWN(SUM(L12:L40),0)</f>
        <v>0</v>
      </c>
      <c r="M41" s="157"/>
    </row>
    <row r="42" spans="1:13" ht="20.100000000000001" customHeight="1">
      <c r="B42" s="131" t="s">
        <v>1011</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A10:A11"/>
    <mergeCell ref="J10:J11"/>
    <mergeCell ref="B6:C6"/>
    <mergeCell ref="D6:E6"/>
    <mergeCell ref="M10:M11"/>
    <mergeCell ref="E38:G38"/>
    <mergeCell ref="B7:C7"/>
    <mergeCell ref="D7:E7"/>
    <mergeCell ref="E30:G30"/>
    <mergeCell ref="E31:G31"/>
    <mergeCell ref="E32:G32"/>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B5:C5"/>
    <mergeCell ref="B4:C4"/>
    <mergeCell ref="B3:C3"/>
    <mergeCell ref="D5:E5"/>
    <mergeCell ref="D4:E4"/>
    <mergeCell ref="D3:E3"/>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4">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3:B40">
      <formula1>"新規,変更,報告済"</formula1>
    </dataValidation>
    <dataValidation type="list" allowBlank="1" showInputMessage="1" showErrorMessage="1" sqref="B12">
      <formula1>"新規,変更,申請済"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5" sqref="B15"/>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5" t="s">
        <v>1012</v>
      </c>
      <c r="C1" s="33"/>
      <c r="M1" s="166"/>
    </row>
    <row r="2" spans="1:14" ht="18" customHeight="1">
      <c r="B2" s="13"/>
      <c r="C2" s="34"/>
      <c r="D2" s="33"/>
      <c r="E2" s="33"/>
    </row>
    <row r="3" spans="1:14" ht="18" customHeight="1">
      <c r="B3" s="354" t="s">
        <v>18</v>
      </c>
      <c r="C3" s="354"/>
      <c r="D3" s="433" t="str">
        <f>IF(様式⑫!D3="","",様式⑫!D3)</f>
        <v/>
      </c>
      <c r="E3" s="434"/>
      <c r="F3" s="167"/>
    </row>
    <row r="4" spans="1:14" ht="18" customHeight="1">
      <c r="B4" s="354" t="s">
        <v>17</v>
      </c>
      <c r="C4" s="354"/>
      <c r="D4" s="433" t="str">
        <f>IF(様式⑫!D4="","",様式⑫!D4)</f>
        <v/>
      </c>
      <c r="E4" s="434"/>
      <c r="F4" s="167"/>
    </row>
    <row r="5" spans="1:14" ht="18" customHeight="1">
      <c r="B5" s="354" t="s">
        <v>178</v>
      </c>
      <c r="C5" s="354"/>
      <c r="D5" s="433" t="str">
        <f>IF(様式⑫!D5="","",様式⑫!D5)</f>
        <v/>
      </c>
      <c r="E5" s="434"/>
      <c r="F5" s="167"/>
    </row>
    <row r="6" spans="1:14" ht="18" customHeight="1">
      <c r="B6" s="354" t="s">
        <v>180</v>
      </c>
      <c r="C6" s="354"/>
      <c r="D6" s="433" t="str">
        <f>IF(様式⑫!D6="","",様式⑫!D6)</f>
        <v/>
      </c>
      <c r="E6" s="434"/>
      <c r="F6" s="167"/>
    </row>
    <row r="7" spans="1:14" ht="18" customHeight="1">
      <c r="B7" s="354" t="s">
        <v>747</v>
      </c>
      <c r="C7" s="354"/>
      <c r="D7" s="435" t="str">
        <f>IF(様式⑫!D7="","",様式⑫!D7)</f>
        <v/>
      </c>
      <c r="E7" s="436"/>
      <c r="F7" s="167"/>
    </row>
    <row r="8" spans="1:14" ht="15" customHeight="1">
      <c r="B8" s="33"/>
      <c r="C8" s="33"/>
    </row>
    <row r="9" spans="1:14" ht="18" customHeight="1">
      <c r="B9" s="13" t="s">
        <v>701</v>
      </c>
      <c r="C9" s="33"/>
    </row>
    <row r="10" spans="1:14" ht="12.75" customHeight="1">
      <c r="B10" s="168"/>
    </row>
    <row r="11" spans="1:14" ht="18" customHeight="1">
      <c r="B11" s="169" t="s">
        <v>669</v>
      </c>
      <c r="F11" s="21"/>
      <c r="G11" s="170"/>
      <c r="H11" s="170"/>
      <c r="I11" s="170"/>
      <c r="J11" s="170"/>
      <c r="K11" s="170"/>
      <c r="L11" s="171"/>
      <c r="M11" s="171"/>
      <c r="N11" s="21"/>
    </row>
    <row r="12" spans="1:14" s="33" customFormat="1" ht="33" customHeight="1">
      <c r="A12" s="213"/>
      <c r="B12" s="437" t="s">
        <v>670</v>
      </c>
      <c r="C12" s="438"/>
      <c r="D12" s="438"/>
      <c r="E12" s="439"/>
      <c r="F12" s="432" t="s">
        <v>671</v>
      </c>
      <c r="G12" s="432"/>
      <c r="H12" s="440" t="s">
        <v>672</v>
      </c>
      <c r="I12" s="441" t="s">
        <v>673</v>
      </c>
      <c r="J12" s="172" t="s">
        <v>674</v>
      </c>
      <c r="K12" s="442" t="s">
        <v>675</v>
      </c>
      <c r="L12" s="443"/>
      <c r="M12" s="444" t="s">
        <v>676</v>
      </c>
    </row>
    <row r="13" spans="1:14" s="33" customFormat="1" ht="18" customHeight="1">
      <c r="A13" s="213"/>
      <c r="B13" s="172" t="s">
        <v>677</v>
      </c>
      <c r="C13" s="172" t="s">
        <v>678</v>
      </c>
      <c r="D13" s="172" t="s">
        <v>167</v>
      </c>
      <c r="E13" s="172" t="s">
        <v>168</v>
      </c>
      <c r="F13" s="172" t="s">
        <v>3</v>
      </c>
      <c r="G13" s="172" t="s">
        <v>2</v>
      </c>
      <c r="H13" s="440"/>
      <c r="I13" s="441"/>
      <c r="J13" s="162" t="s">
        <v>679</v>
      </c>
      <c r="K13" s="173"/>
      <c r="L13" s="173" t="s">
        <v>4</v>
      </c>
      <c r="M13" s="445"/>
    </row>
    <row r="14" spans="1:14" s="33" customFormat="1" ht="15.95" customHeight="1">
      <c r="A14" s="213">
        <v>1</v>
      </c>
      <c r="B14" s="163"/>
      <c r="C14" s="163"/>
      <c r="D14" s="163"/>
      <c r="E14" s="163"/>
      <c r="F14" s="164"/>
      <c r="G14" s="164"/>
      <c r="H14" s="137"/>
      <c r="I14" s="137"/>
      <c r="J14" s="160"/>
      <c r="K14" s="163"/>
      <c r="L14" s="163"/>
      <c r="M14" s="174">
        <f>ROUNDDOWN(IF(I14="",J14,J14*I14),0)</f>
        <v>0</v>
      </c>
    </row>
    <row r="15" spans="1:14" s="33" customFormat="1" ht="15.95" customHeight="1">
      <c r="A15" s="213">
        <v>2</v>
      </c>
      <c r="B15" s="163"/>
      <c r="C15" s="163"/>
      <c r="D15" s="163"/>
      <c r="E15" s="163"/>
      <c r="F15" s="164"/>
      <c r="G15" s="164"/>
      <c r="H15" s="137"/>
      <c r="I15" s="137"/>
      <c r="J15" s="160"/>
      <c r="K15" s="163"/>
      <c r="L15" s="163"/>
      <c r="M15" s="174">
        <f t="shared" ref="M15:M16" si="0">ROUNDDOWN(IF(I15="",J15,J15*I15),0)</f>
        <v>0</v>
      </c>
    </row>
    <row r="16" spans="1:14" s="33" customFormat="1" ht="15.95" customHeight="1">
      <c r="A16" s="213">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46" t="s">
        <v>680</v>
      </c>
      <c r="L18" s="447"/>
      <c r="M18" s="174">
        <f>M17+様式⑮!M17</f>
        <v>0</v>
      </c>
    </row>
    <row r="19" spans="1:13" s="33" customFormat="1" ht="18" customHeight="1">
      <c r="B19" s="13" t="s">
        <v>681</v>
      </c>
      <c r="F19" s="24"/>
      <c r="G19" s="24"/>
      <c r="H19" s="24"/>
      <c r="I19" s="24"/>
      <c r="J19" s="24"/>
      <c r="K19" s="180"/>
      <c r="L19" s="24"/>
      <c r="M19" s="24"/>
    </row>
    <row r="20" spans="1:13" s="33" customFormat="1" ht="31.5" customHeight="1">
      <c r="A20" s="213"/>
      <c r="B20" s="437" t="s">
        <v>670</v>
      </c>
      <c r="C20" s="438"/>
      <c r="D20" s="438"/>
      <c r="E20" s="439"/>
      <c r="F20" s="448" t="s">
        <v>671</v>
      </c>
      <c r="G20" s="449"/>
      <c r="H20" s="450" t="s">
        <v>672</v>
      </c>
      <c r="I20" s="452" t="s">
        <v>673</v>
      </c>
      <c r="J20" s="181" t="s">
        <v>674</v>
      </c>
      <c r="K20" s="442" t="s">
        <v>675</v>
      </c>
      <c r="L20" s="443"/>
      <c r="M20" s="444" t="s">
        <v>676</v>
      </c>
    </row>
    <row r="21" spans="1:13" s="33" customFormat="1" ht="18" customHeight="1">
      <c r="A21" s="213"/>
      <c r="B21" s="172" t="s">
        <v>677</v>
      </c>
      <c r="C21" s="172" t="s">
        <v>678</v>
      </c>
      <c r="D21" s="172" t="s">
        <v>167</v>
      </c>
      <c r="E21" s="172" t="s">
        <v>168</v>
      </c>
      <c r="F21" s="172" t="s">
        <v>3</v>
      </c>
      <c r="G21" s="172" t="s">
        <v>2</v>
      </c>
      <c r="H21" s="451"/>
      <c r="I21" s="453"/>
      <c r="J21" s="182" t="s">
        <v>679</v>
      </c>
      <c r="K21" s="173"/>
      <c r="L21" s="173" t="s">
        <v>4</v>
      </c>
      <c r="M21" s="445"/>
    </row>
    <row r="22" spans="1:13" s="33" customFormat="1" ht="15.95" customHeight="1">
      <c r="A22" s="213">
        <v>1</v>
      </c>
      <c r="B22" s="163"/>
      <c r="C22" s="163"/>
      <c r="D22" s="163"/>
      <c r="E22" s="163"/>
      <c r="F22" s="164"/>
      <c r="G22" s="164"/>
      <c r="H22" s="163"/>
      <c r="I22" s="137"/>
      <c r="J22" s="160"/>
      <c r="K22" s="163"/>
      <c r="L22" s="163"/>
      <c r="M22" s="183">
        <f t="shared" ref="M22:M36" si="1">ROUNDDOWN(IF(I22="",J22,J22*I22),0)</f>
        <v>0</v>
      </c>
    </row>
    <row r="23" spans="1:13" s="33" customFormat="1" ht="15.95" customHeight="1">
      <c r="A23" s="213">
        <v>2</v>
      </c>
      <c r="B23" s="163"/>
      <c r="C23" s="163"/>
      <c r="D23" s="163"/>
      <c r="E23" s="163"/>
      <c r="F23" s="164"/>
      <c r="G23" s="164"/>
      <c r="H23" s="163"/>
      <c r="I23" s="137"/>
      <c r="J23" s="160"/>
      <c r="K23" s="163"/>
      <c r="L23" s="163"/>
      <c r="M23" s="183">
        <f t="shared" si="1"/>
        <v>0</v>
      </c>
    </row>
    <row r="24" spans="1:13" s="33" customFormat="1" ht="15.95" customHeight="1">
      <c r="A24" s="213">
        <v>3</v>
      </c>
      <c r="B24" s="163"/>
      <c r="C24" s="163"/>
      <c r="D24" s="163"/>
      <c r="E24" s="163"/>
      <c r="F24" s="164"/>
      <c r="G24" s="164"/>
      <c r="H24" s="163"/>
      <c r="I24" s="137"/>
      <c r="J24" s="160"/>
      <c r="K24" s="163"/>
      <c r="L24" s="163"/>
      <c r="M24" s="184">
        <f t="shared" si="1"/>
        <v>0</v>
      </c>
    </row>
    <row r="25" spans="1:13" s="33" customFormat="1" ht="15.95" customHeight="1">
      <c r="A25" s="213">
        <v>4</v>
      </c>
      <c r="B25" s="163"/>
      <c r="C25" s="163"/>
      <c r="D25" s="163"/>
      <c r="E25" s="163"/>
      <c r="F25" s="164"/>
      <c r="G25" s="164"/>
      <c r="H25" s="163"/>
      <c r="I25" s="137"/>
      <c r="J25" s="160"/>
      <c r="K25" s="163"/>
      <c r="L25" s="163"/>
      <c r="M25" s="184">
        <f t="shared" si="1"/>
        <v>0</v>
      </c>
    </row>
    <row r="26" spans="1:13" s="33" customFormat="1" ht="15.95" customHeight="1">
      <c r="A26" s="213">
        <v>5</v>
      </c>
      <c r="B26" s="163"/>
      <c r="C26" s="163"/>
      <c r="D26" s="163"/>
      <c r="E26" s="163"/>
      <c r="F26" s="164"/>
      <c r="G26" s="164"/>
      <c r="H26" s="163"/>
      <c r="I26" s="137"/>
      <c r="J26" s="160"/>
      <c r="K26" s="163"/>
      <c r="L26" s="163"/>
      <c r="M26" s="184">
        <f t="shared" si="1"/>
        <v>0</v>
      </c>
    </row>
    <row r="27" spans="1:13" s="33" customFormat="1" ht="15.95" customHeight="1">
      <c r="A27" s="213">
        <v>6</v>
      </c>
      <c r="B27" s="163"/>
      <c r="C27" s="163"/>
      <c r="D27" s="163"/>
      <c r="E27" s="163"/>
      <c r="F27" s="164"/>
      <c r="G27" s="164"/>
      <c r="H27" s="163"/>
      <c r="I27" s="137"/>
      <c r="J27" s="160"/>
      <c r="K27" s="163"/>
      <c r="L27" s="163"/>
      <c r="M27" s="184">
        <f t="shared" si="1"/>
        <v>0</v>
      </c>
    </row>
    <row r="28" spans="1:13" s="33" customFormat="1" ht="15.95" customHeight="1">
      <c r="A28" s="213">
        <v>7</v>
      </c>
      <c r="B28" s="163"/>
      <c r="C28" s="163"/>
      <c r="D28" s="163"/>
      <c r="E28" s="163"/>
      <c r="F28" s="164"/>
      <c r="G28" s="164"/>
      <c r="H28" s="163"/>
      <c r="I28" s="137"/>
      <c r="J28" s="160"/>
      <c r="K28" s="163"/>
      <c r="L28" s="163"/>
      <c r="M28" s="184">
        <f t="shared" si="1"/>
        <v>0</v>
      </c>
    </row>
    <row r="29" spans="1:13" s="33" customFormat="1" ht="15.95" customHeight="1">
      <c r="A29" s="213">
        <v>8</v>
      </c>
      <c r="B29" s="163"/>
      <c r="C29" s="163"/>
      <c r="D29" s="163"/>
      <c r="E29" s="163"/>
      <c r="F29" s="164"/>
      <c r="G29" s="164"/>
      <c r="H29" s="163"/>
      <c r="I29" s="137"/>
      <c r="J29" s="160"/>
      <c r="K29" s="163"/>
      <c r="L29" s="163"/>
      <c r="M29" s="184">
        <f t="shared" si="1"/>
        <v>0</v>
      </c>
    </row>
    <row r="30" spans="1:13" s="33" customFormat="1" ht="15.95" customHeight="1">
      <c r="A30" s="213">
        <v>9</v>
      </c>
      <c r="B30" s="163"/>
      <c r="C30" s="163"/>
      <c r="D30" s="163"/>
      <c r="E30" s="163"/>
      <c r="F30" s="164"/>
      <c r="G30" s="164"/>
      <c r="H30" s="163"/>
      <c r="I30" s="137"/>
      <c r="J30" s="160"/>
      <c r="K30" s="163"/>
      <c r="L30" s="163"/>
      <c r="M30" s="184">
        <f t="shared" si="1"/>
        <v>0</v>
      </c>
    </row>
    <row r="31" spans="1:13" s="33" customFormat="1" ht="15.95" customHeight="1">
      <c r="A31" s="213">
        <v>10</v>
      </c>
      <c r="B31" s="163"/>
      <c r="C31" s="163"/>
      <c r="D31" s="163"/>
      <c r="E31" s="163"/>
      <c r="F31" s="164"/>
      <c r="G31" s="164"/>
      <c r="H31" s="163"/>
      <c r="I31" s="137"/>
      <c r="J31" s="160"/>
      <c r="K31" s="163"/>
      <c r="L31" s="163"/>
      <c r="M31" s="184">
        <f t="shared" si="1"/>
        <v>0</v>
      </c>
    </row>
    <row r="32" spans="1:13" s="33" customFormat="1" ht="15.95" customHeight="1">
      <c r="A32" s="213">
        <v>11</v>
      </c>
      <c r="B32" s="163"/>
      <c r="C32" s="163"/>
      <c r="D32" s="163"/>
      <c r="E32" s="163"/>
      <c r="F32" s="164"/>
      <c r="G32" s="164"/>
      <c r="H32" s="163"/>
      <c r="I32" s="137"/>
      <c r="J32" s="160"/>
      <c r="K32" s="163"/>
      <c r="L32" s="163"/>
      <c r="M32" s="184">
        <f t="shared" si="1"/>
        <v>0</v>
      </c>
    </row>
    <row r="33" spans="1:13" s="33" customFormat="1" ht="15.95" customHeight="1">
      <c r="A33" s="213">
        <v>12</v>
      </c>
      <c r="B33" s="163"/>
      <c r="C33" s="163"/>
      <c r="D33" s="163"/>
      <c r="E33" s="163"/>
      <c r="F33" s="164"/>
      <c r="G33" s="164"/>
      <c r="H33" s="163"/>
      <c r="I33" s="137"/>
      <c r="J33" s="160"/>
      <c r="K33" s="163"/>
      <c r="L33" s="163"/>
      <c r="M33" s="184">
        <f t="shared" si="1"/>
        <v>0</v>
      </c>
    </row>
    <row r="34" spans="1:13" s="33" customFormat="1" ht="15.95" customHeight="1">
      <c r="A34" s="213">
        <v>13</v>
      </c>
      <c r="B34" s="163"/>
      <c r="C34" s="163"/>
      <c r="D34" s="163"/>
      <c r="E34" s="163"/>
      <c r="F34" s="164"/>
      <c r="G34" s="164"/>
      <c r="H34" s="163"/>
      <c r="I34" s="137"/>
      <c r="J34" s="160"/>
      <c r="K34" s="163"/>
      <c r="L34" s="163"/>
      <c r="M34" s="184">
        <f t="shared" si="1"/>
        <v>0</v>
      </c>
    </row>
    <row r="35" spans="1:13" s="33" customFormat="1" ht="15.95" customHeight="1">
      <c r="A35" s="213">
        <v>14</v>
      </c>
      <c r="B35" s="163"/>
      <c r="C35" s="163"/>
      <c r="D35" s="163"/>
      <c r="E35" s="163"/>
      <c r="F35" s="164"/>
      <c r="G35" s="164"/>
      <c r="H35" s="163"/>
      <c r="I35" s="137"/>
      <c r="J35" s="160"/>
      <c r="K35" s="163"/>
      <c r="L35" s="163"/>
      <c r="M35" s="184">
        <f t="shared" si="1"/>
        <v>0</v>
      </c>
    </row>
    <row r="36" spans="1:13" s="33" customFormat="1" ht="15.95" customHeight="1">
      <c r="A36" s="213">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46" t="s">
        <v>680</v>
      </c>
      <c r="L38" s="447"/>
      <c r="M38" s="184">
        <f>M37+様式⑮!M36</f>
        <v>0</v>
      </c>
    </row>
    <row r="39" spans="1:13" s="33" customFormat="1" ht="18" customHeight="1">
      <c r="A39" s="24"/>
      <c r="B39" s="185" t="s">
        <v>682</v>
      </c>
      <c r="C39" s="24"/>
      <c r="D39" s="24"/>
      <c r="E39" s="24"/>
      <c r="F39" s="24"/>
      <c r="G39" s="24"/>
      <c r="H39" s="24"/>
      <c r="I39" s="24"/>
      <c r="J39" s="24"/>
      <c r="K39" s="24"/>
      <c r="L39" s="24"/>
      <c r="M39" s="24"/>
    </row>
    <row r="40" spans="1:13" s="33" customFormat="1" ht="31.5" customHeight="1">
      <c r="A40" s="354"/>
      <c r="B40" s="437" t="s">
        <v>670</v>
      </c>
      <c r="C40" s="438"/>
      <c r="D40" s="438"/>
      <c r="E40" s="439"/>
      <c r="F40" s="448" t="s">
        <v>671</v>
      </c>
      <c r="G40" s="449"/>
      <c r="H40" s="450" t="s">
        <v>672</v>
      </c>
      <c r="I40" s="452" t="s">
        <v>673</v>
      </c>
      <c r="J40" s="172" t="s">
        <v>683</v>
      </c>
      <c r="K40" s="442" t="s">
        <v>684</v>
      </c>
      <c r="L40" s="443"/>
      <c r="M40" s="444" t="s">
        <v>676</v>
      </c>
    </row>
    <row r="41" spans="1:13" s="33" customFormat="1" ht="18" customHeight="1">
      <c r="A41" s="354"/>
      <c r="B41" s="172" t="s">
        <v>677</v>
      </c>
      <c r="C41" s="172" t="s">
        <v>678</v>
      </c>
      <c r="D41" s="172" t="s">
        <v>167</v>
      </c>
      <c r="E41" s="172" t="s">
        <v>168</v>
      </c>
      <c r="F41" s="172" t="s">
        <v>3</v>
      </c>
      <c r="G41" s="172" t="s">
        <v>2</v>
      </c>
      <c r="H41" s="451"/>
      <c r="I41" s="453"/>
      <c r="J41" s="162" t="s">
        <v>679</v>
      </c>
      <c r="K41" s="173"/>
      <c r="L41" s="173" t="s">
        <v>4</v>
      </c>
      <c r="M41" s="445"/>
    </row>
    <row r="42" spans="1:13" s="33" customFormat="1" ht="15.95" customHeight="1">
      <c r="A42" s="213">
        <v>1</v>
      </c>
      <c r="B42" s="163"/>
      <c r="C42" s="163"/>
      <c r="D42" s="163"/>
      <c r="E42" s="163"/>
      <c r="F42" s="164"/>
      <c r="G42" s="164"/>
      <c r="H42" s="163"/>
      <c r="I42" s="137"/>
      <c r="J42" s="160"/>
      <c r="K42" s="163"/>
      <c r="L42" s="163"/>
      <c r="M42" s="183">
        <f t="shared" ref="M42:M56" si="2">ROUNDDOWN(IF(I42="",J42,J42*I42),0)</f>
        <v>0</v>
      </c>
    </row>
    <row r="43" spans="1:13" s="33" customFormat="1" ht="15.95" customHeight="1">
      <c r="A43" s="213">
        <v>2</v>
      </c>
      <c r="B43" s="163"/>
      <c r="C43" s="163"/>
      <c r="D43" s="163"/>
      <c r="E43" s="163"/>
      <c r="F43" s="164"/>
      <c r="G43" s="164"/>
      <c r="H43" s="163"/>
      <c r="I43" s="137"/>
      <c r="J43" s="160"/>
      <c r="K43" s="163"/>
      <c r="L43" s="163"/>
      <c r="M43" s="184">
        <f t="shared" si="2"/>
        <v>0</v>
      </c>
    </row>
    <row r="44" spans="1:13" s="33" customFormat="1" ht="15.95" customHeight="1">
      <c r="A44" s="213">
        <v>3</v>
      </c>
      <c r="B44" s="163"/>
      <c r="C44" s="163"/>
      <c r="D44" s="163"/>
      <c r="E44" s="163"/>
      <c r="F44" s="164"/>
      <c r="G44" s="164"/>
      <c r="H44" s="163"/>
      <c r="I44" s="137"/>
      <c r="J44" s="160"/>
      <c r="K44" s="163"/>
      <c r="L44" s="163"/>
      <c r="M44" s="184">
        <f t="shared" si="2"/>
        <v>0</v>
      </c>
    </row>
    <row r="45" spans="1:13" s="33" customFormat="1" ht="15.95" customHeight="1">
      <c r="A45" s="213">
        <v>4</v>
      </c>
      <c r="B45" s="163"/>
      <c r="C45" s="163"/>
      <c r="D45" s="163"/>
      <c r="E45" s="163"/>
      <c r="F45" s="164"/>
      <c r="G45" s="164"/>
      <c r="H45" s="163"/>
      <c r="I45" s="137"/>
      <c r="J45" s="160"/>
      <c r="K45" s="163"/>
      <c r="L45" s="163"/>
      <c r="M45" s="184">
        <f t="shared" si="2"/>
        <v>0</v>
      </c>
    </row>
    <row r="46" spans="1:13" s="33" customFormat="1" ht="15.95" customHeight="1">
      <c r="A46" s="213">
        <v>5</v>
      </c>
      <c r="B46" s="163"/>
      <c r="C46" s="163"/>
      <c r="D46" s="163"/>
      <c r="E46" s="163"/>
      <c r="F46" s="164"/>
      <c r="G46" s="164"/>
      <c r="H46" s="163"/>
      <c r="I46" s="137"/>
      <c r="J46" s="160"/>
      <c r="K46" s="163"/>
      <c r="L46" s="163"/>
      <c r="M46" s="184">
        <f t="shared" si="2"/>
        <v>0</v>
      </c>
    </row>
    <row r="47" spans="1:13" s="33" customFormat="1" ht="15.95" customHeight="1">
      <c r="A47" s="213">
        <v>6</v>
      </c>
      <c r="B47" s="163"/>
      <c r="C47" s="163"/>
      <c r="D47" s="163"/>
      <c r="E47" s="163"/>
      <c r="F47" s="164"/>
      <c r="G47" s="164"/>
      <c r="H47" s="163"/>
      <c r="I47" s="137"/>
      <c r="J47" s="160"/>
      <c r="K47" s="163"/>
      <c r="L47" s="163"/>
      <c r="M47" s="184">
        <f t="shared" si="2"/>
        <v>0</v>
      </c>
    </row>
    <row r="48" spans="1:13" s="33" customFormat="1" ht="15.95" customHeight="1">
      <c r="A48" s="213">
        <v>7</v>
      </c>
      <c r="B48" s="163"/>
      <c r="C48" s="163"/>
      <c r="D48" s="163"/>
      <c r="E48" s="163"/>
      <c r="F48" s="164"/>
      <c r="G48" s="164"/>
      <c r="H48" s="163"/>
      <c r="I48" s="137"/>
      <c r="J48" s="160"/>
      <c r="K48" s="163"/>
      <c r="L48" s="163"/>
      <c r="M48" s="184">
        <f t="shared" si="2"/>
        <v>0</v>
      </c>
    </row>
    <row r="49" spans="1:13" s="33" customFormat="1" ht="15.95" customHeight="1">
      <c r="A49" s="213">
        <v>8</v>
      </c>
      <c r="B49" s="163"/>
      <c r="C49" s="163"/>
      <c r="D49" s="163"/>
      <c r="E49" s="163"/>
      <c r="F49" s="164"/>
      <c r="G49" s="164"/>
      <c r="H49" s="163"/>
      <c r="I49" s="137"/>
      <c r="J49" s="160"/>
      <c r="K49" s="163"/>
      <c r="L49" s="163"/>
      <c r="M49" s="184">
        <f t="shared" si="2"/>
        <v>0</v>
      </c>
    </row>
    <row r="50" spans="1:13" s="33" customFormat="1" ht="15.95" customHeight="1">
      <c r="A50" s="213">
        <v>9</v>
      </c>
      <c r="B50" s="163"/>
      <c r="C50" s="163"/>
      <c r="D50" s="163"/>
      <c r="E50" s="163"/>
      <c r="F50" s="164"/>
      <c r="G50" s="164"/>
      <c r="H50" s="163"/>
      <c r="I50" s="137"/>
      <c r="J50" s="160"/>
      <c r="K50" s="163"/>
      <c r="L50" s="163"/>
      <c r="M50" s="184">
        <f t="shared" si="2"/>
        <v>0</v>
      </c>
    </row>
    <row r="51" spans="1:13" s="33" customFormat="1" ht="15.95" customHeight="1">
      <c r="A51" s="213">
        <v>10</v>
      </c>
      <c r="B51" s="163"/>
      <c r="C51" s="163"/>
      <c r="D51" s="163"/>
      <c r="E51" s="163"/>
      <c r="F51" s="164"/>
      <c r="G51" s="164"/>
      <c r="H51" s="163"/>
      <c r="I51" s="137"/>
      <c r="J51" s="160"/>
      <c r="K51" s="163"/>
      <c r="L51" s="163"/>
      <c r="M51" s="184">
        <f t="shared" si="2"/>
        <v>0</v>
      </c>
    </row>
    <row r="52" spans="1:13" s="33" customFormat="1" ht="15.95" customHeight="1">
      <c r="A52" s="213">
        <v>11</v>
      </c>
      <c r="B52" s="163"/>
      <c r="C52" s="163"/>
      <c r="D52" s="163"/>
      <c r="E52" s="163"/>
      <c r="F52" s="164"/>
      <c r="G52" s="164"/>
      <c r="H52" s="163"/>
      <c r="I52" s="137"/>
      <c r="J52" s="160"/>
      <c r="K52" s="163"/>
      <c r="L52" s="163"/>
      <c r="M52" s="184">
        <f t="shared" si="2"/>
        <v>0</v>
      </c>
    </row>
    <row r="53" spans="1:13" s="33" customFormat="1" ht="15.95" customHeight="1">
      <c r="A53" s="213">
        <v>12</v>
      </c>
      <c r="B53" s="163"/>
      <c r="C53" s="163"/>
      <c r="D53" s="163"/>
      <c r="E53" s="163"/>
      <c r="F53" s="164"/>
      <c r="G53" s="164"/>
      <c r="H53" s="163"/>
      <c r="I53" s="137"/>
      <c r="J53" s="160"/>
      <c r="K53" s="163"/>
      <c r="L53" s="163"/>
      <c r="M53" s="184">
        <f t="shared" si="2"/>
        <v>0</v>
      </c>
    </row>
    <row r="54" spans="1:13" s="33" customFormat="1" ht="15.95" customHeight="1">
      <c r="A54" s="213">
        <v>13</v>
      </c>
      <c r="B54" s="163"/>
      <c r="C54" s="163"/>
      <c r="D54" s="163"/>
      <c r="E54" s="163"/>
      <c r="F54" s="164"/>
      <c r="G54" s="164"/>
      <c r="H54" s="163"/>
      <c r="I54" s="137"/>
      <c r="J54" s="160"/>
      <c r="K54" s="163"/>
      <c r="L54" s="163"/>
      <c r="M54" s="184">
        <f t="shared" si="2"/>
        <v>0</v>
      </c>
    </row>
    <row r="55" spans="1:13" s="33" customFormat="1" ht="15.95" customHeight="1">
      <c r="A55" s="213">
        <v>14</v>
      </c>
      <c r="B55" s="163"/>
      <c r="C55" s="163"/>
      <c r="D55" s="163"/>
      <c r="E55" s="163"/>
      <c r="F55" s="164"/>
      <c r="G55" s="164"/>
      <c r="H55" s="163"/>
      <c r="I55" s="137"/>
      <c r="J55" s="160"/>
      <c r="K55" s="163"/>
      <c r="L55" s="163"/>
      <c r="M55" s="184">
        <f t="shared" si="2"/>
        <v>0</v>
      </c>
    </row>
    <row r="56" spans="1:13" s="33" customFormat="1" ht="15.95" customHeight="1">
      <c r="A56" s="213">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46" t="s">
        <v>680</v>
      </c>
      <c r="L58" s="447"/>
      <c r="M58" s="188">
        <f>M57+様式⑮!M55</f>
        <v>0</v>
      </c>
    </row>
    <row r="59" spans="1:13" ht="18" customHeight="1"/>
    <row r="60" spans="1:13" ht="18" customHeight="1"/>
  </sheetData>
  <sheetProtection password="EADB" sheet="1" selectLockedCells="1"/>
  <mergeCells count="32">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 ref="H12:H13"/>
    <mergeCell ref="I12:I13"/>
    <mergeCell ref="K12:L12"/>
    <mergeCell ref="M12:M13"/>
    <mergeCell ref="K18:L18"/>
    <mergeCell ref="F12:G12"/>
    <mergeCell ref="B3:C3"/>
    <mergeCell ref="D3:E3"/>
    <mergeCell ref="B4:C4"/>
    <mergeCell ref="D4:E4"/>
    <mergeCell ref="B5:C5"/>
    <mergeCell ref="D5:E5"/>
    <mergeCell ref="B6:C6"/>
    <mergeCell ref="D6:E6"/>
    <mergeCell ref="B7:C7"/>
    <mergeCell ref="D7:E7"/>
    <mergeCell ref="B12:E12"/>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disablePrompts="1"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5" t="s">
        <v>1013</v>
      </c>
      <c r="C1" s="33"/>
      <c r="D1" s="33"/>
      <c r="E1" s="33"/>
      <c r="M1" s="166"/>
    </row>
    <row r="2" spans="1:13" ht="18" customHeight="1">
      <c r="B2" s="13"/>
      <c r="C2" s="33"/>
      <c r="D2" s="33"/>
      <c r="E2" s="33"/>
    </row>
    <row r="3" spans="1:13" ht="18" customHeight="1">
      <c r="B3" s="354" t="s">
        <v>18</v>
      </c>
      <c r="C3" s="454"/>
      <c r="D3" s="455" t="str">
        <f>IF(様式⑫!D3="","",様式⑫!D3)</f>
        <v/>
      </c>
      <c r="E3" s="455"/>
    </row>
    <row r="4" spans="1:13" ht="18" customHeight="1">
      <c r="B4" s="354" t="s">
        <v>17</v>
      </c>
      <c r="C4" s="454"/>
      <c r="D4" s="455" t="str">
        <f>IF(様式⑫!D4="","",様式⑫!D4)</f>
        <v/>
      </c>
      <c r="E4" s="455"/>
    </row>
    <row r="5" spans="1:13" ht="18" customHeight="1">
      <c r="B5" s="354" t="s">
        <v>178</v>
      </c>
      <c r="C5" s="454"/>
      <c r="D5" s="455" t="str">
        <f>IF(様式⑫!D5="","",様式⑫!D5)</f>
        <v/>
      </c>
      <c r="E5" s="455"/>
    </row>
    <row r="6" spans="1:13" ht="18" customHeight="1">
      <c r="B6" s="354" t="s">
        <v>180</v>
      </c>
      <c r="C6" s="454"/>
      <c r="D6" s="455" t="str">
        <f>IF(様式⑫!D6="","",様式⑫!D6)</f>
        <v/>
      </c>
      <c r="E6" s="455"/>
    </row>
    <row r="7" spans="1:13" ht="18" customHeight="1">
      <c r="B7" s="454" t="s">
        <v>747</v>
      </c>
      <c r="C7" s="456"/>
      <c r="D7" s="435" t="str">
        <f>IF(様式⑫!D7="","",様式⑫!D7)</f>
        <v/>
      </c>
      <c r="E7" s="436"/>
    </row>
    <row r="8" spans="1:13" ht="9.75" customHeight="1">
      <c r="B8" s="33"/>
      <c r="C8" s="33"/>
      <c r="D8" s="189"/>
      <c r="E8" s="189"/>
    </row>
    <row r="9" spans="1:13" ht="18" customHeight="1">
      <c r="B9" s="13" t="s">
        <v>685</v>
      </c>
      <c r="C9" s="33"/>
      <c r="D9" s="33"/>
      <c r="E9" s="33"/>
    </row>
    <row r="10" spans="1:13" ht="8.25" customHeight="1">
      <c r="B10" s="33"/>
      <c r="C10" s="33"/>
      <c r="D10" s="33"/>
      <c r="E10" s="33"/>
    </row>
    <row r="11" spans="1:13" s="24" customFormat="1" ht="18" customHeight="1">
      <c r="B11" s="185" t="s">
        <v>686</v>
      </c>
    </row>
    <row r="12" spans="1:13" s="33" customFormat="1" ht="18" customHeight="1">
      <c r="A12" s="354"/>
      <c r="B12" s="448" t="s">
        <v>687</v>
      </c>
      <c r="C12" s="444" t="s">
        <v>688</v>
      </c>
      <c r="D12" s="437" t="s">
        <v>689</v>
      </c>
      <c r="E12" s="438"/>
      <c r="F12" s="432" t="s">
        <v>690</v>
      </c>
      <c r="G12" s="432"/>
      <c r="H12" s="458" t="s">
        <v>672</v>
      </c>
      <c r="I12" s="458" t="s">
        <v>673</v>
      </c>
      <c r="J12" s="444" t="s">
        <v>691</v>
      </c>
      <c r="K12" s="442" t="s">
        <v>692</v>
      </c>
      <c r="L12" s="443"/>
      <c r="M12" s="444" t="s">
        <v>676</v>
      </c>
    </row>
    <row r="13" spans="1:13" s="33" customFormat="1" ht="18" customHeight="1">
      <c r="A13" s="354"/>
      <c r="B13" s="457"/>
      <c r="C13" s="445"/>
      <c r="D13" s="172" t="s">
        <v>3</v>
      </c>
      <c r="E13" s="172" t="s">
        <v>2</v>
      </c>
      <c r="F13" s="172" t="s">
        <v>3</v>
      </c>
      <c r="G13" s="172" t="s">
        <v>2</v>
      </c>
      <c r="H13" s="459"/>
      <c r="I13" s="459"/>
      <c r="J13" s="445"/>
      <c r="K13" s="173"/>
      <c r="L13" s="173" t="s">
        <v>4</v>
      </c>
      <c r="M13" s="445"/>
    </row>
    <row r="14" spans="1:13" s="33" customFormat="1" ht="15.95" customHeight="1">
      <c r="A14" s="213">
        <v>1</v>
      </c>
      <c r="B14" s="190"/>
      <c r="C14" s="163"/>
      <c r="D14" s="191"/>
      <c r="E14" s="191"/>
      <c r="F14" s="191"/>
      <c r="G14" s="191"/>
      <c r="H14" s="164"/>
      <c r="I14" s="72"/>
      <c r="J14" s="149"/>
      <c r="K14" s="163"/>
      <c r="L14" s="163"/>
      <c r="M14" s="192">
        <f>ROUNDDOWN(IF(I14="",J14,J14*I14),0)</f>
        <v>0</v>
      </c>
    </row>
    <row r="15" spans="1:13" s="33" customFormat="1" ht="15.95" customHeight="1">
      <c r="A15" s="213">
        <v>2</v>
      </c>
      <c r="B15" s="190"/>
      <c r="C15" s="163"/>
      <c r="D15" s="191"/>
      <c r="E15" s="191"/>
      <c r="F15" s="191"/>
      <c r="G15" s="191"/>
      <c r="H15" s="163"/>
      <c r="I15" s="72"/>
      <c r="J15" s="149"/>
      <c r="K15" s="163"/>
      <c r="L15" s="163"/>
      <c r="M15" s="192">
        <f t="shared" ref="M15:M16" si="0">ROUNDDOWN(IF(I15="",J15,J15*I15),0)</f>
        <v>0</v>
      </c>
    </row>
    <row r="16" spans="1:13" s="33" customFormat="1" ht="15.95" customHeight="1">
      <c r="A16" s="213">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693</v>
      </c>
      <c r="C18" s="193"/>
      <c r="D18" s="193"/>
      <c r="E18" s="24"/>
      <c r="F18" s="24"/>
      <c r="G18" s="24"/>
      <c r="H18" s="24"/>
      <c r="I18" s="24"/>
      <c r="J18" s="24"/>
      <c r="K18" s="24"/>
      <c r="L18" s="24"/>
      <c r="M18" s="24"/>
      <c r="N18" s="24"/>
    </row>
    <row r="19" spans="1:14" s="33" customFormat="1" ht="18" customHeight="1">
      <c r="A19" s="462"/>
      <c r="B19" s="448" t="s">
        <v>687</v>
      </c>
      <c r="C19" s="444" t="s">
        <v>688</v>
      </c>
      <c r="D19" s="437" t="s">
        <v>689</v>
      </c>
      <c r="E19" s="438"/>
      <c r="F19" s="432" t="s">
        <v>690</v>
      </c>
      <c r="G19" s="432"/>
      <c r="H19" s="460" t="s">
        <v>672</v>
      </c>
      <c r="I19" s="460" t="s">
        <v>673</v>
      </c>
      <c r="J19" s="444" t="s">
        <v>691</v>
      </c>
      <c r="K19" s="442" t="s">
        <v>694</v>
      </c>
      <c r="L19" s="443"/>
      <c r="M19" s="444" t="s">
        <v>676</v>
      </c>
    </row>
    <row r="20" spans="1:14" s="33" customFormat="1" ht="18" customHeight="1">
      <c r="A20" s="463"/>
      <c r="B20" s="457"/>
      <c r="C20" s="445"/>
      <c r="D20" s="172" t="s">
        <v>3</v>
      </c>
      <c r="E20" s="172" t="s">
        <v>2</v>
      </c>
      <c r="F20" s="172" t="s">
        <v>3</v>
      </c>
      <c r="G20" s="172" t="s">
        <v>2</v>
      </c>
      <c r="H20" s="461"/>
      <c r="I20" s="461"/>
      <c r="J20" s="445"/>
      <c r="K20" s="173"/>
      <c r="L20" s="173" t="s">
        <v>4</v>
      </c>
      <c r="M20" s="445"/>
    </row>
    <row r="21" spans="1:14" s="33" customFormat="1" ht="15.95" customHeight="1">
      <c r="A21" s="213">
        <v>1</v>
      </c>
      <c r="B21" s="190"/>
      <c r="C21" s="163"/>
      <c r="D21" s="191"/>
      <c r="E21" s="191"/>
      <c r="F21" s="191"/>
      <c r="G21" s="191"/>
      <c r="H21" s="163"/>
      <c r="I21" s="72"/>
      <c r="J21" s="149"/>
      <c r="K21" s="163"/>
      <c r="L21" s="163"/>
      <c r="M21" s="192">
        <f t="shared" ref="M21:M35" si="1">ROUNDDOWN(IF(I21="",J21,J21*I21),0)</f>
        <v>0</v>
      </c>
    </row>
    <row r="22" spans="1:14" s="33" customFormat="1" ht="15.95" customHeight="1">
      <c r="A22" s="213">
        <v>2</v>
      </c>
      <c r="B22" s="190"/>
      <c r="C22" s="163"/>
      <c r="D22" s="191"/>
      <c r="E22" s="191"/>
      <c r="F22" s="191"/>
      <c r="G22" s="191"/>
      <c r="H22" s="163"/>
      <c r="I22" s="72"/>
      <c r="J22" s="149"/>
      <c r="K22" s="163"/>
      <c r="L22" s="163"/>
      <c r="M22" s="192">
        <f t="shared" si="1"/>
        <v>0</v>
      </c>
    </row>
    <row r="23" spans="1:14" s="33" customFormat="1" ht="15.95" customHeight="1">
      <c r="A23" s="213">
        <v>3</v>
      </c>
      <c r="B23" s="190"/>
      <c r="C23" s="163"/>
      <c r="D23" s="191"/>
      <c r="E23" s="191"/>
      <c r="F23" s="191"/>
      <c r="G23" s="191"/>
      <c r="H23" s="163"/>
      <c r="I23" s="72"/>
      <c r="J23" s="149"/>
      <c r="K23" s="163"/>
      <c r="L23" s="163"/>
      <c r="M23" s="192">
        <f t="shared" si="1"/>
        <v>0</v>
      </c>
    </row>
    <row r="24" spans="1:14" s="33" customFormat="1" ht="15.95" customHeight="1">
      <c r="A24" s="213">
        <v>4</v>
      </c>
      <c r="B24" s="190"/>
      <c r="C24" s="163"/>
      <c r="D24" s="191"/>
      <c r="E24" s="191"/>
      <c r="F24" s="191"/>
      <c r="G24" s="191"/>
      <c r="H24" s="163"/>
      <c r="I24" s="72"/>
      <c r="J24" s="149"/>
      <c r="K24" s="163"/>
      <c r="L24" s="163"/>
      <c r="M24" s="192">
        <f t="shared" si="1"/>
        <v>0</v>
      </c>
    </row>
    <row r="25" spans="1:14" s="33" customFormat="1" ht="15.95" customHeight="1">
      <c r="A25" s="213">
        <v>5</v>
      </c>
      <c r="B25" s="190"/>
      <c r="C25" s="163"/>
      <c r="D25" s="191"/>
      <c r="E25" s="191"/>
      <c r="F25" s="191"/>
      <c r="G25" s="191"/>
      <c r="H25" s="163"/>
      <c r="I25" s="72"/>
      <c r="J25" s="149"/>
      <c r="K25" s="163"/>
      <c r="L25" s="163"/>
      <c r="M25" s="192">
        <f t="shared" si="1"/>
        <v>0</v>
      </c>
    </row>
    <row r="26" spans="1:14" s="33" customFormat="1" ht="15.95" customHeight="1">
      <c r="A26" s="213">
        <v>6</v>
      </c>
      <c r="B26" s="190"/>
      <c r="C26" s="163"/>
      <c r="D26" s="191"/>
      <c r="E26" s="191"/>
      <c r="F26" s="191"/>
      <c r="G26" s="191"/>
      <c r="H26" s="163"/>
      <c r="I26" s="72"/>
      <c r="J26" s="149"/>
      <c r="K26" s="163"/>
      <c r="L26" s="163"/>
      <c r="M26" s="192">
        <f t="shared" si="1"/>
        <v>0</v>
      </c>
    </row>
    <row r="27" spans="1:14" s="33" customFormat="1" ht="15.95" customHeight="1">
      <c r="A27" s="213">
        <v>7</v>
      </c>
      <c r="B27" s="190"/>
      <c r="C27" s="163"/>
      <c r="D27" s="191"/>
      <c r="E27" s="191"/>
      <c r="F27" s="191"/>
      <c r="G27" s="191"/>
      <c r="H27" s="163"/>
      <c r="I27" s="72"/>
      <c r="J27" s="149"/>
      <c r="K27" s="163"/>
      <c r="L27" s="163"/>
      <c r="M27" s="192">
        <f t="shared" si="1"/>
        <v>0</v>
      </c>
    </row>
    <row r="28" spans="1:14" s="33" customFormat="1" ht="15.95" customHeight="1">
      <c r="A28" s="213">
        <v>8</v>
      </c>
      <c r="B28" s="190"/>
      <c r="C28" s="163"/>
      <c r="D28" s="191"/>
      <c r="E28" s="191"/>
      <c r="F28" s="191"/>
      <c r="G28" s="191"/>
      <c r="H28" s="163"/>
      <c r="I28" s="72"/>
      <c r="J28" s="149"/>
      <c r="K28" s="163"/>
      <c r="L28" s="163"/>
      <c r="M28" s="192">
        <f t="shared" si="1"/>
        <v>0</v>
      </c>
    </row>
    <row r="29" spans="1:14" s="33" customFormat="1" ht="15.95" customHeight="1">
      <c r="A29" s="213">
        <v>9</v>
      </c>
      <c r="B29" s="190"/>
      <c r="C29" s="163"/>
      <c r="D29" s="191"/>
      <c r="E29" s="191"/>
      <c r="F29" s="191"/>
      <c r="G29" s="191"/>
      <c r="H29" s="163"/>
      <c r="I29" s="72"/>
      <c r="J29" s="149"/>
      <c r="K29" s="163"/>
      <c r="L29" s="163"/>
      <c r="M29" s="192">
        <f t="shared" si="1"/>
        <v>0</v>
      </c>
    </row>
    <row r="30" spans="1:14" s="33" customFormat="1" ht="15.95" customHeight="1">
      <c r="A30" s="213">
        <v>10</v>
      </c>
      <c r="B30" s="190"/>
      <c r="C30" s="163"/>
      <c r="D30" s="191"/>
      <c r="E30" s="191"/>
      <c r="F30" s="191"/>
      <c r="G30" s="191"/>
      <c r="H30" s="163"/>
      <c r="I30" s="72"/>
      <c r="J30" s="149"/>
      <c r="K30" s="163"/>
      <c r="L30" s="163"/>
      <c r="M30" s="192">
        <f t="shared" si="1"/>
        <v>0</v>
      </c>
    </row>
    <row r="31" spans="1:14" s="33" customFormat="1" ht="15.95" customHeight="1">
      <c r="A31" s="213">
        <v>11</v>
      </c>
      <c r="B31" s="190"/>
      <c r="C31" s="163"/>
      <c r="D31" s="191"/>
      <c r="E31" s="191"/>
      <c r="F31" s="191"/>
      <c r="G31" s="191"/>
      <c r="H31" s="163"/>
      <c r="I31" s="72"/>
      <c r="J31" s="149"/>
      <c r="K31" s="163"/>
      <c r="L31" s="163"/>
      <c r="M31" s="192">
        <f t="shared" si="1"/>
        <v>0</v>
      </c>
    </row>
    <row r="32" spans="1:14" s="33" customFormat="1" ht="15.95" customHeight="1">
      <c r="A32" s="213">
        <v>12</v>
      </c>
      <c r="B32" s="190"/>
      <c r="C32" s="163"/>
      <c r="D32" s="191"/>
      <c r="E32" s="191"/>
      <c r="F32" s="191"/>
      <c r="G32" s="191"/>
      <c r="H32" s="163"/>
      <c r="I32" s="72"/>
      <c r="J32" s="149"/>
      <c r="K32" s="163"/>
      <c r="L32" s="163"/>
      <c r="M32" s="192">
        <f t="shared" si="1"/>
        <v>0</v>
      </c>
    </row>
    <row r="33" spans="1:14" s="33" customFormat="1" ht="15.95" customHeight="1">
      <c r="A33" s="213">
        <v>13</v>
      </c>
      <c r="B33" s="190"/>
      <c r="C33" s="163"/>
      <c r="D33" s="191"/>
      <c r="E33" s="191"/>
      <c r="F33" s="191"/>
      <c r="G33" s="191"/>
      <c r="H33" s="163"/>
      <c r="I33" s="72"/>
      <c r="J33" s="149"/>
      <c r="K33" s="163"/>
      <c r="L33" s="163"/>
      <c r="M33" s="192">
        <f t="shared" si="1"/>
        <v>0</v>
      </c>
    </row>
    <row r="34" spans="1:14" s="33" customFormat="1" ht="15.95" customHeight="1">
      <c r="A34" s="213">
        <v>14</v>
      </c>
      <c r="B34" s="190"/>
      <c r="C34" s="163"/>
      <c r="D34" s="191"/>
      <c r="E34" s="191"/>
      <c r="F34" s="191"/>
      <c r="G34" s="191"/>
      <c r="H34" s="163"/>
      <c r="I34" s="72"/>
      <c r="J34" s="149"/>
      <c r="K34" s="163"/>
      <c r="L34" s="163"/>
      <c r="M34" s="192">
        <f t="shared" si="1"/>
        <v>0</v>
      </c>
    </row>
    <row r="35" spans="1:14" s="33" customFormat="1" ht="15.95" customHeight="1">
      <c r="A35" s="213">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695</v>
      </c>
      <c r="C37" s="193"/>
      <c r="D37" s="193"/>
      <c r="E37" s="24"/>
      <c r="F37" s="24"/>
      <c r="G37" s="24"/>
      <c r="H37" s="24"/>
      <c r="I37" s="24"/>
      <c r="J37" s="24"/>
      <c r="K37" s="24"/>
      <c r="L37" s="24"/>
      <c r="M37" s="24"/>
      <c r="N37" s="24"/>
    </row>
    <row r="38" spans="1:14" s="33" customFormat="1" ht="18" customHeight="1">
      <c r="A38" s="462"/>
      <c r="B38" s="448" t="s">
        <v>687</v>
      </c>
      <c r="C38" s="444" t="s">
        <v>688</v>
      </c>
      <c r="D38" s="437" t="s">
        <v>689</v>
      </c>
      <c r="E38" s="438"/>
      <c r="F38" s="432" t="s">
        <v>690</v>
      </c>
      <c r="G38" s="432"/>
      <c r="H38" s="460" t="s">
        <v>672</v>
      </c>
      <c r="I38" s="460" t="s">
        <v>673</v>
      </c>
      <c r="J38" s="444" t="s">
        <v>691</v>
      </c>
      <c r="K38" s="442" t="s">
        <v>694</v>
      </c>
      <c r="L38" s="443"/>
      <c r="M38" s="444" t="s">
        <v>676</v>
      </c>
    </row>
    <row r="39" spans="1:14" s="33" customFormat="1" ht="18" customHeight="1">
      <c r="A39" s="463"/>
      <c r="B39" s="457"/>
      <c r="C39" s="445"/>
      <c r="D39" s="172" t="s">
        <v>3</v>
      </c>
      <c r="E39" s="172" t="s">
        <v>2</v>
      </c>
      <c r="F39" s="172" t="s">
        <v>3</v>
      </c>
      <c r="G39" s="172" t="s">
        <v>2</v>
      </c>
      <c r="H39" s="461"/>
      <c r="I39" s="461"/>
      <c r="J39" s="445"/>
      <c r="K39" s="173"/>
      <c r="L39" s="173" t="s">
        <v>4</v>
      </c>
      <c r="M39" s="445"/>
    </row>
    <row r="40" spans="1:14" s="33" customFormat="1" ht="15.95" customHeight="1">
      <c r="A40" s="213">
        <v>1</v>
      </c>
      <c r="B40" s="190"/>
      <c r="C40" s="163"/>
      <c r="D40" s="191"/>
      <c r="E40" s="191"/>
      <c r="F40" s="191"/>
      <c r="G40" s="191"/>
      <c r="H40" s="163"/>
      <c r="I40" s="72"/>
      <c r="J40" s="149"/>
      <c r="K40" s="163"/>
      <c r="L40" s="163"/>
      <c r="M40" s="192">
        <f t="shared" ref="M40:M54" si="2">ROUNDDOWN(IF(I40="",J40,J40*I40),0)</f>
        <v>0</v>
      </c>
    </row>
    <row r="41" spans="1:14" s="33" customFormat="1" ht="15.95" customHeight="1">
      <c r="A41" s="213">
        <v>2</v>
      </c>
      <c r="B41" s="190"/>
      <c r="C41" s="163"/>
      <c r="D41" s="191"/>
      <c r="E41" s="191"/>
      <c r="F41" s="191"/>
      <c r="G41" s="191"/>
      <c r="H41" s="163"/>
      <c r="I41" s="72"/>
      <c r="J41" s="149"/>
      <c r="K41" s="163"/>
      <c r="L41" s="163"/>
      <c r="M41" s="192">
        <f t="shared" si="2"/>
        <v>0</v>
      </c>
    </row>
    <row r="42" spans="1:14" s="33" customFormat="1" ht="15.95" customHeight="1">
      <c r="A42" s="213">
        <v>3</v>
      </c>
      <c r="B42" s="190"/>
      <c r="C42" s="163"/>
      <c r="D42" s="191"/>
      <c r="E42" s="191"/>
      <c r="F42" s="191"/>
      <c r="G42" s="191"/>
      <c r="H42" s="163"/>
      <c r="I42" s="72"/>
      <c r="J42" s="149"/>
      <c r="K42" s="163"/>
      <c r="L42" s="163"/>
      <c r="M42" s="192">
        <f t="shared" si="2"/>
        <v>0</v>
      </c>
    </row>
    <row r="43" spans="1:14" s="33" customFormat="1" ht="15.95" customHeight="1">
      <c r="A43" s="213">
        <v>4</v>
      </c>
      <c r="B43" s="190"/>
      <c r="C43" s="163"/>
      <c r="D43" s="191"/>
      <c r="E43" s="191"/>
      <c r="F43" s="191"/>
      <c r="G43" s="191"/>
      <c r="H43" s="163"/>
      <c r="I43" s="72"/>
      <c r="J43" s="149"/>
      <c r="K43" s="163"/>
      <c r="L43" s="163"/>
      <c r="M43" s="192">
        <f t="shared" si="2"/>
        <v>0</v>
      </c>
    </row>
    <row r="44" spans="1:14" s="33" customFormat="1" ht="15.95" customHeight="1">
      <c r="A44" s="213">
        <v>5</v>
      </c>
      <c r="B44" s="190"/>
      <c r="C44" s="163"/>
      <c r="D44" s="191"/>
      <c r="E44" s="191"/>
      <c r="F44" s="191"/>
      <c r="G44" s="191"/>
      <c r="H44" s="163"/>
      <c r="I44" s="72"/>
      <c r="J44" s="149"/>
      <c r="K44" s="163"/>
      <c r="L44" s="163"/>
      <c r="M44" s="192">
        <f t="shared" si="2"/>
        <v>0</v>
      </c>
    </row>
    <row r="45" spans="1:14" s="33" customFormat="1" ht="15.95" customHeight="1">
      <c r="A45" s="213">
        <v>6</v>
      </c>
      <c r="B45" s="190"/>
      <c r="C45" s="163"/>
      <c r="D45" s="191"/>
      <c r="E45" s="191"/>
      <c r="F45" s="191"/>
      <c r="G45" s="191"/>
      <c r="H45" s="163"/>
      <c r="I45" s="72"/>
      <c r="J45" s="149"/>
      <c r="K45" s="163"/>
      <c r="L45" s="163"/>
      <c r="M45" s="192">
        <f t="shared" si="2"/>
        <v>0</v>
      </c>
    </row>
    <row r="46" spans="1:14" s="33" customFormat="1" ht="15.95" customHeight="1">
      <c r="A46" s="213">
        <v>7</v>
      </c>
      <c r="B46" s="190"/>
      <c r="C46" s="163"/>
      <c r="D46" s="191"/>
      <c r="E46" s="191"/>
      <c r="F46" s="191"/>
      <c r="G46" s="191"/>
      <c r="H46" s="163"/>
      <c r="I46" s="72"/>
      <c r="J46" s="149"/>
      <c r="K46" s="163"/>
      <c r="L46" s="163"/>
      <c r="M46" s="192">
        <f t="shared" si="2"/>
        <v>0</v>
      </c>
    </row>
    <row r="47" spans="1:14" s="33" customFormat="1" ht="15.95" customHeight="1">
      <c r="A47" s="213">
        <v>8</v>
      </c>
      <c r="B47" s="190"/>
      <c r="C47" s="163"/>
      <c r="D47" s="191"/>
      <c r="E47" s="191"/>
      <c r="F47" s="191"/>
      <c r="G47" s="191"/>
      <c r="H47" s="163"/>
      <c r="I47" s="72"/>
      <c r="J47" s="149"/>
      <c r="K47" s="163"/>
      <c r="L47" s="163"/>
      <c r="M47" s="192">
        <f t="shared" si="2"/>
        <v>0</v>
      </c>
    </row>
    <row r="48" spans="1:14" s="33" customFormat="1" ht="15.95" customHeight="1">
      <c r="A48" s="213">
        <v>9</v>
      </c>
      <c r="B48" s="190"/>
      <c r="C48" s="163"/>
      <c r="D48" s="191"/>
      <c r="E48" s="191"/>
      <c r="F48" s="191"/>
      <c r="G48" s="191"/>
      <c r="H48" s="163"/>
      <c r="I48" s="72"/>
      <c r="J48" s="149"/>
      <c r="K48" s="163"/>
      <c r="L48" s="163"/>
      <c r="M48" s="192">
        <f t="shared" si="2"/>
        <v>0</v>
      </c>
    </row>
    <row r="49" spans="1:13" s="33" customFormat="1" ht="15.95" customHeight="1">
      <c r="A49" s="213">
        <v>10</v>
      </c>
      <c r="B49" s="190"/>
      <c r="C49" s="163"/>
      <c r="D49" s="191"/>
      <c r="E49" s="191"/>
      <c r="F49" s="191"/>
      <c r="G49" s="191"/>
      <c r="H49" s="163"/>
      <c r="I49" s="72"/>
      <c r="J49" s="149"/>
      <c r="K49" s="163"/>
      <c r="L49" s="163"/>
      <c r="M49" s="192">
        <f t="shared" si="2"/>
        <v>0</v>
      </c>
    </row>
    <row r="50" spans="1:13" s="33" customFormat="1" ht="15.95" customHeight="1">
      <c r="A50" s="213">
        <v>11</v>
      </c>
      <c r="B50" s="190"/>
      <c r="C50" s="163"/>
      <c r="D50" s="191"/>
      <c r="E50" s="191"/>
      <c r="F50" s="191"/>
      <c r="G50" s="191"/>
      <c r="H50" s="163"/>
      <c r="I50" s="72"/>
      <c r="J50" s="149"/>
      <c r="K50" s="163"/>
      <c r="L50" s="163"/>
      <c r="M50" s="192">
        <f t="shared" si="2"/>
        <v>0</v>
      </c>
    </row>
    <row r="51" spans="1:13" s="33" customFormat="1" ht="15.95" customHeight="1">
      <c r="A51" s="213">
        <v>12</v>
      </c>
      <c r="B51" s="190"/>
      <c r="C51" s="163"/>
      <c r="D51" s="191"/>
      <c r="E51" s="191"/>
      <c r="F51" s="191"/>
      <c r="G51" s="191"/>
      <c r="H51" s="163"/>
      <c r="I51" s="72"/>
      <c r="J51" s="149"/>
      <c r="K51" s="163"/>
      <c r="L51" s="163"/>
      <c r="M51" s="192">
        <f t="shared" si="2"/>
        <v>0</v>
      </c>
    </row>
    <row r="52" spans="1:13" s="33" customFormat="1" ht="15.95" customHeight="1">
      <c r="A52" s="213">
        <v>13</v>
      </c>
      <c r="B52" s="190"/>
      <c r="C52" s="163"/>
      <c r="D52" s="191"/>
      <c r="E52" s="191"/>
      <c r="F52" s="191"/>
      <c r="G52" s="191"/>
      <c r="H52" s="163"/>
      <c r="I52" s="72"/>
      <c r="J52" s="149"/>
      <c r="K52" s="163"/>
      <c r="L52" s="163"/>
      <c r="M52" s="192">
        <f t="shared" si="2"/>
        <v>0</v>
      </c>
    </row>
    <row r="53" spans="1:13" s="33" customFormat="1" ht="15.95" customHeight="1">
      <c r="A53" s="213">
        <v>14</v>
      </c>
      <c r="B53" s="190"/>
      <c r="C53" s="163"/>
      <c r="D53" s="191"/>
      <c r="E53" s="191"/>
      <c r="F53" s="191"/>
      <c r="G53" s="191"/>
      <c r="H53" s="163"/>
      <c r="I53" s="72"/>
      <c r="J53" s="149"/>
      <c r="K53" s="163"/>
      <c r="L53" s="163"/>
      <c r="M53" s="192">
        <f t="shared" si="2"/>
        <v>0</v>
      </c>
    </row>
    <row r="54" spans="1:13" s="33" customFormat="1" ht="15.95" customHeight="1">
      <c r="A54" s="213">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748</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 ref="B38:B39"/>
    <mergeCell ref="C38:C39"/>
    <mergeCell ref="D38:E38"/>
    <mergeCell ref="F38:G38"/>
    <mergeCell ref="H38:H39"/>
    <mergeCell ref="M12:M13"/>
    <mergeCell ref="B6:C6"/>
    <mergeCell ref="D6:E6"/>
    <mergeCell ref="B7:C7"/>
    <mergeCell ref="D7:E7"/>
    <mergeCell ref="B12:B13"/>
    <mergeCell ref="C12:C13"/>
    <mergeCell ref="D12:E12"/>
    <mergeCell ref="F12:G12"/>
    <mergeCell ref="H12:H13"/>
    <mergeCell ref="I12:I13"/>
    <mergeCell ref="J12:J13"/>
    <mergeCell ref="K12:L12"/>
    <mergeCell ref="B3:C3"/>
    <mergeCell ref="D3:E3"/>
    <mergeCell ref="B4:C4"/>
    <mergeCell ref="D4:E4"/>
    <mergeCell ref="B5:C5"/>
    <mergeCell ref="D5:E5"/>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1"/>
  <sheetViews>
    <sheetView topLeftCell="A359" workbookViewId="0">
      <selection activeCell="G391" sqref="A1:G391"/>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3"/>
      <c r="B1" s="464" t="s">
        <v>763</v>
      </c>
      <c r="C1" s="464"/>
      <c r="D1" s="464"/>
      <c r="E1" s="465"/>
      <c r="F1" s="464"/>
      <c r="G1" s="234"/>
    </row>
    <row r="2" spans="1:7">
      <c r="A2" s="233"/>
      <c r="B2" s="235"/>
      <c r="C2" s="236"/>
      <c r="D2" s="235"/>
      <c r="E2" s="247"/>
      <c r="F2" s="237"/>
      <c r="G2" s="238" t="s">
        <v>1181</v>
      </c>
    </row>
    <row r="3" spans="1:7" ht="33" customHeight="1">
      <c r="A3" s="239" t="s">
        <v>764</v>
      </c>
      <c r="B3" s="240" t="s">
        <v>765</v>
      </c>
      <c r="C3" s="239" t="s">
        <v>766</v>
      </c>
      <c r="D3" s="240" t="s">
        <v>767</v>
      </c>
      <c r="E3" s="239" t="s">
        <v>768</v>
      </c>
      <c r="F3" s="240" t="s">
        <v>769</v>
      </c>
      <c r="G3" s="241" t="s">
        <v>770</v>
      </c>
    </row>
    <row r="4" spans="1:7" ht="20.100000000000001" customHeight="1">
      <c r="A4" s="242">
        <v>1</v>
      </c>
      <c r="B4" s="243" t="s">
        <v>164</v>
      </c>
      <c r="C4" s="244" t="s">
        <v>65</v>
      </c>
      <c r="D4" s="245" t="s">
        <v>48</v>
      </c>
      <c r="E4" s="246" t="s">
        <v>32</v>
      </c>
      <c r="F4" s="243" t="s">
        <v>163</v>
      </c>
      <c r="G4" s="248" t="s">
        <v>199</v>
      </c>
    </row>
    <row r="5" spans="1:7" ht="20.100000000000001" customHeight="1">
      <c r="A5" s="242">
        <v>2</v>
      </c>
      <c r="B5" s="243" t="s">
        <v>162</v>
      </c>
      <c r="C5" s="244" t="s">
        <v>388</v>
      </c>
      <c r="D5" s="245" t="s">
        <v>48</v>
      </c>
      <c r="E5" s="246" t="s">
        <v>32</v>
      </c>
      <c r="F5" s="243" t="s">
        <v>161</v>
      </c>
      <c r="G5" s="248" t="s">
        <v>199</v>
      </c>
    </row>
    <row r="6" spans="1:7" ht="20.100000000000001" customHeight="1">
      <c r="A6" s="242">
        <v>3</v>
      </c>
      <c r="B6" s="243" t="s">
        <v>363</v>
      </c>
      <c r="C6" s="244" t="s">
        <v>1153</v>
      </c>
      <c r="D6" s="245" t="s">
        <v>48</v>
      </c>
      <c r="E6" s="246" t="s">
        <v>771</v>
      </c>
      <c r="F6" s="243" t="s">
        <v>364</v>
      </c>
      <c r="G6" s="248" t="s">
        <v>199</v>
      </c>
    </row>
    <row r="7" spans="1:7" ht="20.100000000000001" customHeight="1">
      <c r="A7" s="242">
        <v>4</v>
      </c>
      <c r="B7" s="245" t="s">
        <v>365</v>
      </c>
      <c r="C7" s="251" t="s">
        <v>366</v>
      </c>
      <c r="D7" s="245" t="s">
        <v>48</v>
      </c>
      <c r="E7" s="252" t="s">
        <v>772</v>
      </c>
      <c r="F7" s="245" t="s">
        <v>367</v>
      </c>
      <c r="G7" s="253" t="s">
        <v>199</v>
      </c>
    </row>
    <row r="8" spans="1:7" ht="20.100000000000001" customHeight="1">
      <c r="A8" s="242">
        <v>5</v>
      </c>
      <c r="B8" s="245" t="s">
        <v>368</v>
      </c>
      <c r="C8" s="251" t="s">
        <v>366</v>
      </c>
      <c r="D8" s="245" t="s">
        <v>773</v>
      </c>
      <c r="E8" s="252" t="s">
        <v>771</v>
      </c>
      <c r="F8" s="245" t="s">
        <v>367</v>
      </c>
      <c r="G8" s="253" t="s">
        <v>199</v>
      </c>
    </row>
    <row r="9" spans="1:7" ht="20.100000000000001" customHeight="1">
      <c r="A9" s="242">
        <v>6</v>
      </c>
      <c r="B9" s="245" t="s">
        <v>369</v>
      </c>
      <c r="C9" s="251" t="s">
        <v>366</v>
      </c>
      <c r="D9" s="245" t="s">
        <v>48</v>
      </c>
      <c r="E9" s="252" t="s">
        <v>772</v>
      </c>
      <c r="F9" s="245" t="s">
        <v>367</v>
      </c>
      <c r="G9" s="253" t="s">
        <v>199</v>
      </c>
    </row>
    <row r="10" spans="1:7" ht="20.100000000000001" customHeight="1">
      <c r="A10" s="242">
        <v>7</v>
      </c>
      <c r="B10" s="245" t="s">
        <v>370</v>
      </c>
      <c r="C10" s="251" t="s">
        <v>366</v>
      </c>
      <c r="D10" s="245" t="s">
        <v>773</v>
      </c>
      <c r="E10" s="252" t="s">
        <v>771</v>
      </c>
      <c r="F10" s="245" t="s">
        <v>367</v>
      </c>
      <c r="G10" s="253" t="s">
        <v>199</v>
      </c>
    </row>
    <row r="11" spans="1:7" ht="20.100000000000001" customHeight="1">
      <c r="A11" s="242">
        <v>8</v>
      </c>
      <c r="B11" s="245" t="s">
        <v>371</v>
      </c>
      <c r="C11" s="251" t="s">
        <v>366</v>
      </c>
      <c r="D11" s="245" t="s">
        <v>48</v>
      </c>
      <c r="E11" s="252" t="s">
        <v>772</v>
      </c>
      <c r="F11" s="245" t="s">
        <v>367</v>
      </c>
      <c r="G11" s="253" t="s">
        <v>199</v>
      </c>
    </row>
    <row r="12" spans="1:7" ht="20.100000000000001" customHeight="1">
      <c r="A12" s="242">
        <v>9</v>
      </c>
      <c r="B12" s="245" t="s">
        <v>372</v>
      </c>
      <c r="C12" s="251" t="s">
        <v>366</v>
      </c>
      <c r="D12" s="245" t="s">
        <v>48</v>
      </c>
      <c r="E12" s="252" t="s">
        <v>771</v>
      </c>
      <c r="F12" s="245" t="s">
        <v>373</v>
      </c>
      <c r="G12" s="253" t="s">
        <v>199</v>
      </c>
    </row>
    <row r="13" spans="1:7" ht="20.100000000000001" customHeight="1">
      <c r="A13" s="242">
        <v>10</v>
      </c>
      <c r="B13" s="245" t="s">
        <v>374</v>
      </c>
      <c r="C13" s="251" t="s">
        <v>366</v>
      </c>
      <c r="D13" s="245" t="s">
        <v>48</v>
      </c>
      <c r="E13" s="252" t="s">
        <v>772</v>
      </c>
      <c r="F13" s="245" t="s">
        <v>367</v>
      </c>
      <c r="G13" s="253" t="s">
        <v>199</v>
      </c>
    </row>
    <row r="14" spans="1:7" ht="20.100000000000001" customHeight="1">
      <c r="A14" s="242">
        <v>11</v>
      </c>
      <c r="B14" s="245" t="s">
        <v>375</v>
      </c>
      <c r="C14" s="251" t="s">
        <v>366</v>
      </c>
      <c r="D14" s="245" t="s">
        <v>48</v>
      </c>
      <c r="E14" s="252" t="s">
        <v>771</v>
      </c>
      <c r="F14" s="245" t="s">
        <v>376</v>
      </c>
      <c r="G14" s="253" t="s">
        <v>199</v>
      </c>
    </row>
    <row r="15" spans="1:7" ht="20.100000000000001" customHeight="1">
      <c r="A15" s="242">
        <v>12</v>
      </c>
      <c r="B15" s="245" t="s">
        <v>774</v>
      </c>
      <c r="C15" s="251" t="s">
        <v>1167</v>
      </c>
      <c r="D15" s="245" t="s">
        <v>48</v>
      </c>
      <c r="E15" s="252" t="s">
        <v>772</v>
      </c>
      <c r="F15" s="245" t="s">
        <v>367</v>
      </c>
      <c r="G15" s="253" t="s">
        <v>199</v>
      </c>
    </row>
    <row r="16" spans="1:7" ht="20.100000000000001" customHeight="1">
      <c r="A16" s="242">
        <v>13</v>
      </c>
      <c r="B16" s="245" t="s">
        <v>377</v>
      </c>
      <c r="C16" s="251" t="s">
        <v>1167</v>
      </c>
      <c r="D16" s="245" t="s">
        <v>48</v>
      </c>
      <c r="E16" s="252" t="s">
        <v>771</v>
      </c>
      <c r="F16" s="245" t="s">
        <v>378</v>
      </c>
      <c r="G16" s="253" t="s">
        <v>199</v>
      </c>
    </row>
    <row r="17" spans="1:7" ht="20.100000000000001" customHeight="1">
      <c r="A17" s="242">
        <v>14</v>
      </c>
      <c r="B17" s="245" t="s">
        <v>775</v>
      </c>
      <c r="C17" s="251" t="s">
        <v>1167</v>
      </c>
      <c r="D17" s="245" t="s">
        <v>48</v>
      </c>
      <c r="E17" s="252" t="s">
        <v>772</v>
      </c>
      <c r="F17" s="245" t="s">
        <v>367</v>
      </c>
      <c r="G17" s="253" t="s">
        <v>1092</v>
      </c>
    </row>
    <row r="18" spans="1:7" ht="20.100000000000001" customHeight="1">
      <c r="A18" s="242">
        <v>15</v>
      </c>
      <c r="B18" s="245" t="s">
        <v>776</v>
      </c>
      <c r="C18" s="251" t="s">
        <v>1167</v>
      </c>
      <c r="D18" s="245" t="s">
        <v>48</v>
      </c>
      <c r="E18" s="252" t="s">
        <v>771</v>
      </c>
      <c r="F18" s="245" t="s">
        <v>777</v>
      </c>
      <c r="G18" s="253" t="s">
        <v>1092</v>
      </c>
    </row>
    <row r="19" spans="1:7" ht="20.100000000000001" customHeight="1">
      <c r="A19" s="242">
        <v>16</v>
      </c>
      <c r="B19" s="245" t="s">
        <v>379</v>
      </c>
      <c r="C19" s="251" t="s">
        <v>1167</v>
      </c>
      <c r="D19" s="245" t="s">
        <v>48</v>
      </c>
      <c r="E19" s="252" t="s">
        <v>771</v>
      </c>
      <c r="F19" s="245" t="s">
        <v>778</v>
      </c>
      <c r="G19" s="253" t="s">
        <v>199</v>
      </c>
    </row>
    <row r="20" spans="1:7" s="17" customFormat="1" ht="20.100000000000001" customHeight="1">
      <c r="A20" s="242">
        <v>17</v>
      </c>
      <c r="B20" s="245" t="s">
        <v>380</v>
      </c>
      <c r="C20" s="251" t="s">
        <v>1167</v>
      </c>
      <c r="D20" s="245" t="s">
        <v>48</v>
      </c>
      <c r="E20" s="252" t="s">
        <v>771</v>
      </c>
      <c r="F20" s="245" t="s">
        <v>779</v>
      </c>
      <c r="G20" s="253" t="s">
        <v>199</v>
      </c>
    </row>
    <row r="21" spans="1:7" s="17" customFormat="1" ht="20.100000000000001" customHeight="1">
      <c r="A21" s="242">
        <v>18</v>
      </c>
      <c r="B21" s="245" t="s">
        <v>381</v>
      </c>
      <c r="C21" s="251" t="s">
        <v>1167</v>
      </c>
      <c r="D21" s="245" t="s">
        <v>48</v>
      </c>
      <c r="E21" s="252" t="s">
        <v>771</v>
      </c>
      <c r="F21" s="245" t="s">
        <v>780</v>
      </c>
      <c r="G21" s="253" t="s">
        <v>199</v>
      </c>
    </row>
    <row r="22" spans="1:7" ht="20.100000000000001" customHeight="1">
      <c r="A22" s="242">
        <v>19</v>
      </c>
      <c r="B22" s="245" t="s">
        <v>382</v>
      </c>
      <c r="C22" s="254" t="s">
        <v>1117</v>
      </c>
      <c r="D22" s="245" t="s">
        <v>48</v>
      </c>
      <c r="E22" s="252" t="s">
        <v>772</v>
      </c>
      <c r="F22" s="245" t="s">
        <v>367</v>
      </c>
      <c r="G22" s="253" t="s">
        <v>199</v>
      </c>
    </row>
    <row r="23" spans="1:7" ht="20.100000000000001" customHeight="1">
      <c r="A23" s="242">
        <v>20</v>
      </c>
      <c r="B23" s="245" t="s">
        <v>383</v>
      </c>
      <c r="C23" s="254" t="s">
        <v>1117</v>
      </c>
      <c r="D23" s="245" t="s">
        <v>48</v>
      </c>
      <c r="E23" s="252" t="s">
        <v>772</v>
      </c>
      <c r="F23" s="245" t="s">
        <v>781</v>
      </c>
      <c r="G23" s="253" t="s">
        <v>199</v>
      </c>
    </row>
    <row r="24" spans="1:7" ht="20.100000000000001" customHeight="1">
      <c r="A24" s="242">
        <v>21</v>
      </c>
      <c r="B24" s="245" t="s">
        <v>384</v>
      </c>
      <c r="C24" s="254" t="s">
        <v>1117</v>
      </c>
      <c r="D24" s="245" t="s">
        <v>48</v>
      </c>
      <c r="E24" s="252" t="s">
        <v>772</v>
      </c>
      <c r="F24" s="245" t="s">
        <v>782</v>
      </c>
      <c r="G24" s="253" t="s">
        <v>199</v>
      </c>
    </row>
    <row r="25" spans="1:7" ht="20.100000000000001" customHeight="1">
      <c r="A25" s="242">
        <v>22</v>
      </c>
      <c r="B25" s="245" t="s">
        <v>385</v>
      </c>
      <c r="C25" s="254" t="s">
        <v>1117</v>
      </c>
      <c r="D25" s="245" t="s">
        <v>48</v>
      </c>
      <c r="E25" s="252" t="s">
        <v>772</v>
      </c>
      <c r="F25" s="245" t="s">
        <v>386</v>
      </c>
      <c r="G25" s="253" t="s">
        <v>199</v>
      </c>
    </row>
    <row r="26" spans="1:7" ht="20.100000000000001" customHeight="1">
      <c r="A26" s="242">
        <v>23</v>
      </c>
      <c r="B26" s="243" t="s">
        <v>160</v>
      </c>
      <c r="C26" s="244" t="s">
        <v>65</v>
      </c>
      <c r="D26" s="255" t="s">
        <v>30</v>
      </c>
      <c r="E26" s="246" t="s">
        <v>772</v>
      </c>
      <c r="F26" s="243" t="s">
        <v>159</v>
      </c>
      <c r="G26" s="248" t="s">
        <v>199</v>
      </c>
    </row>
    <row r="27" spans="1:7" s="17" customFormat="1" ht="20.100000000000001" customHeight="1">
      <c r="A27" s="242">
        <v>24</v>
      </c>
      <c r="B27" s="243" t="s">
        <v>158</v>
      </c>
      <c r="C27" s="244" t="s">
        <v>65</v>
      </c>
      <c r="D27" s="255" t="s">
        <v>30</v>
      </c>
      <c r="E27" s="246" t="s">
        <v>772</v>
      </c>
      <c r="F27" s="243" t="s">
        <v>157</v>
      </c>
      <c r="G27" s="248" t="s">
        <v>199</v>
      </c>
    </row>
    <row r="28" spans="1:7" s="17" customFormat="1" ht="20.100000000000001" customHeight="1">
      <c r="A28" s="242">
        <v>25</v>
      </c>
      <c r="B28" s="245" t="s">
        <v>387</v>
      </c>
      <c r="C28" s="251" t="s">
        <v>65</v>
      </c>
      <c r="D28" s="245" t="s">
        <v>783</v>
      </c>
      <c r="E28" s="246" t="s">
        <v>772</v>
      </c>
      <c r="F28" s="245" t="s">
        <v>156</v>
      </c>
      <c r="G28" s="253" t="s">
        <v>200</v>
      </c>
    </row>
    <row r="29" spans="1:7" s="17" customFormat="1" ht="20.100000000000001" customHeight="1">
      <c r="A29" s="242">
        <v>26</v>
      </c>
      <c r="B29" s="243" t="s">
        <v>581</v>
      </c>
      <c r="C29" s="244" t="s">
        <v>65</v>
      </c>
      <c r="D29" s="245" t="s">
        <v>783</v>
      </c>
      <c r="E29" s="246" t="s">
        <v>772</v>
      </c>
      <c r="F29" s="243" t="s">
        <v>156</v>
      </c>
      <c r="G29" s="248" t="s">
        <v>200</v>
      </c>
    </row>
    <row r="30" spans="1:7" s="17" customFormat="1" ht="20.100000000000001" customHeight="1">
      <c r="A30" s="242">
        <v>27</v>
      </c>
      <c r="B30" s="243" t="s">
        <v>155</v>
      </c>
      <c r="C30" s="244" t="s">
        <v>388</v>
      </c>
      <c r="D30" s="245" t="s">
        <v>783</v>
      </c>
      <c r="E30" s="246" t="s">
        <v>772</v>
      </c>
      <c r="F30" s="243" t="s">
        <v>154</v>
      </c>
      <c r="G30" s="248" t="s">
        <v>200</v>
      </c>
    </row>
    <row r="31" spans="1:7" s="17" customFormat="1" ht="20.100000000000001" customHeight="1">
      <c r="A31" s="242">
        <v>28</v>
      </c>
      <c r="B31" s="243" t="s">
        <v>153</v>
      </c>
      <c r="C31" s="244" t="s">
        <v>65</v>
      </c>
      <c r="D31" s="245" t="s">
        <v>783</v>
      </c>
      <c r="E31" s="246" t="s">
        <v>772</v>
      </c>
      <c r="F31" s="243" t="s">
        <v>151</v>
      </c>
      <c r="G31" s="248" t="s">
        <v>200</v>
      </c>
    </row>
    <row r="32" spans="1:7" s="17" customFormat="1" ht="20.100000000000001" customHeight="1">
      <c r="A32" s="242">
        <v>29</v>
      </c>
      <c r="B32" s="256" t="s">
        <v>152</v>
      </c>
      <c r="C32" s="244" t="s">
        <v>65</v>
      </c>
      <c r="D32" s="245" t="s">
        <v>783</v>
      </c>
      <c r="E32" s="246" t="s">
        <v>772</v>
      </c>
      <c r="F32" s="243" t="s">
        <v>151</v>
      </c>
      <c r="G32" s="248" t="s">
        <v>200</v>
      </c>
    </row>
    <row r="33" spans="1:7" s="17" customFormat="1" ht="20.100000000000001" customHeight="1">
      <c r="A33" s="242">
        <v>30</v>
      </c>
      <c r="B33" s="245" t="s">
        <v>389</v>
      </c>
      <c r="C33" s="251" t="s">
        <v>366</v>
      </c>
      <c r="D33" s="245" t="s">
        <v>783</v>
      </c>
      <c r="E33" s="252" t="s">
        <v>772</v>
      </c>
      <c r="F33" s="245" t="s">
        <v>390</v>
      </c>
      <c r="G33" s="253" t="s">
        <v>200</v>
      </c>
    </row>
    <row r="34" spans="1:7" s="17" customFormat="1" ht="20.100000000000001" customHeight="1">
      <c r="A34" s="242">
        <v>31</v>
      </c>
      <c r="B34" s="245" t="s">
        <v>391</v>
      </c>
      <c r="C34" s="251" t="s">
        <v>366</v>
      </c>
      <c r="D34" s="245" t="s">
        <v>783</v>
      </c>
      <c r="E34" s="252" t="s">
        <v>772</v>
      </c>
      <c r="F34" s="245" t="s">
        <v>390</v>
      </c>
      <c r="G34" s="253" t="s">
        <v>200</v>
      </c>
    </row>
    <row r="35" spans="1:7" s="17" customFormat="1" ht="20.100000000000001" customHeight="1">
      <c r="A35" s="242">
        <v>32</v>
      </c>
      <c r="B35" s="245" t="s">
        <v>392</v>
      </c>
      <c r="C35" s="251" t="s">
        <v>393</v>
      </c>
      <c r="D35" s="245" t="s">
        <v>783</v>
      </c>
      <c r="E35" s="252" t="s">
        <v>772</v>
      </c>
      <c r="F35" s="245" t="s">
        <v>394</v>
      </c>
      <c r="G35" s="253" t="s">
        <v>200</v>
      </c>
    </row>
    <row r="36" spans="1:7" s="17" customFormat="1" ht="20.100000000000001" customHeight="1">
      <c r="A36" s="242">
        <v>33</v>
      </c>
      <c r="B36" s="245" t="s">
        <v>395</v>
      </c>
      <c r="C36" s="257" t="s">
        <v>1118</v>
      </c>
      <c r="D36" s="245" t="s">
        <v>783</v>
      </c>
      <c r="E36" s="252" t="s">
        <v>772</v>
      </c>
      <c r="F36" s="245" t="s">
        <v>394</v>
      </c>
      <c r="G36" s="253" t="s">
        <v>200</v>
      </c>
    </row>
    <row r="37" spans="1:7" s="17" customFormat="1" ht="20.100000000000001" customHeight="1">
      <c r="A37" s="242">
        <v>34</v>
      </c>
      <c r="B37" s="258" t="s">
        <v>396</v>
      </c>
      <c r="C37" s="251" t="s">
        <v>1167</v>
      </c>
      <c r="D37" s="245" t="s">
        <v>783</v>
      </c>
      <c r="E37" s="252" t="s">
        <v>772</v>
      </c>
      <c r="F37" s="245" t="s">
        <v>397</v>
      </c>
      <c r="G37" s="253" t="s">
        <v>200</v>
      </c>
    </row>
    <row r="38" spans="1:7" s="17" customFormat="1" ht="20.100000000000001" customHeight="1">
      <c r="A38" s="242">
        <v>35</v>
      </c>
      <c r="B38" s="245" t="s">
        <v>398</v>
      </c>
      <c r="C38" s="251" t="s">
        <v>399</v>
      </c>
      <c r="D38" s="245" t="s">
        <v>48</v>
      </c>
      <c r="E38" s="252" t="s">
        <v>772</v>
      </c>
      <c r="F38" s="245" t="s">
        <v>784</v>
      </c>
      <c r="G38" s="253" t="s">
        <v>199</v>
      </c>
    </row>
    <row r="39" spans="1:7" s="17" customFormat="1" ht="20.100000000000001" customHeight="1">
      <c r="A39" s="242">
        <v>37</v>
      </c>
      <c r="B39" s="245" t="s">
        <v>400</v>
      </c>
      <c r="C39" s="251" t="s">
        <v>401</v>
      </c>
      <c r="D39" s="245" t="s">
        <v>785</v>
      </c>
      <c r="E39" s="252" t="s">
        <v>772</v>
      </c>
      <c r="F39" s="245" t="s">
        <v>786</v>
      </c>
      <c r="G39" s="253" t="s">
        <v>199</v>
      </c>
    </row>
    <row r="40" spans="1:7" s="17" customFormat="1" ht="20.100000000000001" customHeight="1">
      <c r="A40" s="242">
        <v>38</v>
      </c>
      <c r="B40" s="245" t="s">
        <v>402</v>
      </c>
      <c r="C40" s="251" t="s">
        <v>401</v>
      </c>
      <c r="D40" s="245" t="s">
        <v>785</v>
      </c>
      <c r="E40" s="252" t="s">
        <v>772</v>
      </c>
      <c r="F40" s="245" t="s">
        <v>787</v>
      </c>
      <c r="G40" s="253" t="s">
        <v>199</v>
      </c>
    </row>
    <row r="41" spans="1:7" s="17" customFormat="1" ht="20.100000000000001" customHeight="1">
      <c r="A41" s="242">
        <v>39</v>
      </c>
      <c r="B41" s="245" t="s">
        <v>403</v>
      </c>
      <c r="C41" s="251" t="s">
        <v>708</v>
      </c>
      <c r="D41" s="245" t="s">
        <v>785</v>
      </c>
      <c r="E41" s="252" t="s">
        <v>772</v>
      </c>
      <c r="F41" s="245" t="s">
        <v>788</v>
      </c>
      <c r="G41" s="253" t="s">
        <v>199</v>
      </c>
    </row>
    <row r="42" spans="1:7" s="17" customFormat="1" ht="20.100000000000001" customHeight="1">
      <c r="A42" s="242">
        <v>40</v>
      </c>
      <c r="B42" s="245" t="s">
        <v>404</v>
      </c>
      <c r="C42" s="251" t="s">
        <v>405</v>
      </c>
      <c r="D42" s="245" t="s">
        <v>785</v>
      </c>
      <c r="E42" s="252" t="s">
        <v>772</v>
      </c>
      <c r="F42" s="245" t="s">
        <v>788</v>
      </c>
      <c r="G42" s="253" t="s">
        <v>199</v>
      </c>
    </row>
    <row r="43" spans="1:7" s="17" customFormat="1" ht="20.100000000000001" customHeight="1">
      <c r="A43" s="242">
        <v>41</v>
      </c>
      <c r="B43" s="245" t="s">
        <v>406</v>
      </c>
      <c r="C43" s="244" t="s">
        <v>709</v>
      </c>
      <c r="D43" s="245" t="s">
        <v>785</v>
      </c>
      <c r="E43" s="252" t="s">
        <v>772</v>
      </c>
      <c r="F43" s="245" t="s">
        <v>789</v>
      </c>
      <c r="G43" s="253" t="s">
        <v>199</v>
      </c>
    </row>
    <row r="44" spans="1:7" s="17" customFormat="1" ht="20.100000000000001" customHeight="1">
      <c r="A44" s="242">
        <v>42</v>
      </c>
      <c r="B44" s="243" t="s">
        <v>601</v>
      </c>
      <c r="C44" s="244" t="s">
        <v>602</v>
      </c>
      <c r="D44" s="245" t="s">
        <v>785</v>
      </c>
      <c r="E44" s="246" t="s">
        <v>25</v>
      </c>
      <c r="F44" s="243" t="s">
        <v>407</v>
      </c>
      <c r="G44" s="248" t="s">
        <v>199</v>
      </c>
    </row>
    <row r="45" spans="1:7" s="17" customFormat="1" ht="20.100000000000001" customHeight="1">
      <c r="A45" s="242">
        <v>43</v>
      </c>
      <c r="B45" s="245" t="s">
        <v>408</v>
      </c>
      <c r="C45" s="251" t="s">
        <v>749</v>
      </c>
      <c r="D45" s="245" t="s">
        <v>785</v>
      </c>
      <c r="E45" s="252" t="s">
        <v>772</v>
      </c>
      <c r="F45" s="245" t="s">
        <v>790</v>
      </c>
      <c r="G45" s="253" t="s">
        <v>199</v>
      </c>
    </row>
    <row r="46" spans="1:7" s="17" customFormat="1" ht="20.100000000000001" customHeight="1">
      <c r="A46" s="242">
        <v>44</v>
      </c>
      <c r="B46" s="245" t="s">
        <v>409</v>
      </c>
      <c r="C46" s="251" t="s">
        <v>710</v>
      </c>
      <c r="D46" s="245" t="s">
        <v>785</v>
      </c>
      <c r="E46" s="252" t="s">
        <v>772</v>
      </c>
      <c r="F46" s="245" t="s">
        <v>787</v>
      </c>
      <c r="G46" s="253" t="s">
        <v>199</v>
      </c>
    </row>
    <row r="47" spans="1:7" s="17" customFormat="1" ht="20.100000000000001" customHeight="1">
      <c r="A47" s="242">
        <v>45</v>
      </c>
      <c r="B47" s="243" t="s">
        <v>150</v>
      </c>
      <c r="C47" s="244" t="s">
        <v>709</v>
      </c>
      <c r="D47" s="245" t="s">
        <v>785</v>
      </c>
      <c r="E47" s="246" t="s">
        <v>25</v>
      </c>
      <c r="F47" s="243" t="s">
        <v>149</v>
      </c>
      <c r="G47" s="248" t="s">
        <v>199</v>
      </c>
    </row>
    <row r="48" spans="1:7" s="17" customFormat="1" ht="20.100000000000001" customHeight="1">
      <c r="A48" s="242">
        <v>46</v>
      </c>
      <c r="B48" s="245" t="s">
        <v>410</v>
      </c>
      <c r="C48" s="251" t="s">
        <v>711</v>
      </c>
      <c r="D48" s="245" t="s">
        <v>785</v>
      </c>
      <c r="E48" s="246" t="s">
        <v>25</v>
      </c>
      <c r="F48" s="245" t="s">
        <v>791</v>
      </c>
      <c r="G48" s="253" t="s">
        <v>199</v>
      </c>
    </row>
    <row r="49" spans="1:7" s="17" customFormat="1" ht="20.100000000000001" customHeight="1">
      <c r="A49" s="242">
        <v>47</v>
      </c>
      <c r="B49" s="258" t="s">
        <v>148</v>
      </c>
      <c r="C49" s="251" t="s">
        <v>658</v>
      </c>
      <c r="D49" s="245" t="s">
        <v>785</v>
      </c>
      <c r="E49" s="252" t="s">
        <v>25</v>
      </c>
      <c r="F49" s="245" t="s">
        <v>411</v>
      </c>
      <c r="G49" s="253" t="s">
        <v>199</v>
      </c>
    </row>
    <row r="50" spans="1:7" s="17" customFormat="1" ht="20.100000000000001" customHeight="1">
      <c r="A50" s="242">
        <v>48</v>
      </c>
      <c r="B50" s="258" t="s">
        <v>603</v>
      </c>
      <c r="C50" s="251" t="s">
        <v>147</v>
      </c>
      <c r="D50" s="245" t="s">
        <v>785</v>
      </c>
      <c r="E50" s="252" t="s">
        <v>25</v>
      </c>
      <c r="F50" s="245" t="s">
        <v>146</v>
      </c>
      <c r="G50" s="253" t="s">
        <v>199</v>
      </c>
    </row>
    <row r="51" spans="1:7" s="17" customFormat="1" ht="20.100000000000001" customHeight="1">
      <c r="A51" s="242">
        <v>49</v>
      </c>
      <c r="B51" s="245" t="s">
        <v>792</v>
      </c>
      <c r="C51" s="259" t="s">
        <v>1119</v>
      </c>
      <c r="D51" s="245" t="s">
        <v>785</v>
      </c>
      <c r="E51" s="252" t="s">
        <v>772</v>
      </c>
      <c r="F51" s="245" t="s">
        <v>793</v>
      </c>
      <c r="G51" s="253" t="s">
        <v>199</v>
      </c>
    </row>
    <row r="52" spans="1:7" s="17" customFormat="1" ht="20.100000000000001" customHeight="1">
      <c r="A52" s="242">
        <v>50</v>
      </c>
      <c r="B52" s="245" t="s">
        <v>412</v>
      </c>
      <c r="C52" s="251" t="s">
        <v>413</v>
      </c>
      <c r="D52" s="245" t="s">
        <v>794</v>
      </c>
      <c r="E52" s="252" t="s">
        <v>772</v>
      </c>
      <c r="F52" s="245" t="s">
        <v>795</v>
      </c>
      <c r="G52" s="253" t="s">
        <v>199</v>
      </c>
    </row>
    <row r="53" spans="1:7" s="17" customFormat="1" ht="20.100000000000001" customHeight="1">
      <c r="A53" s="242">
        <v>51</v>
      </c>
      <c r="B53" s="245" t="s">
        <v>414</v>
      </c>
      <c r="C53" s="251" t="s">
        <v>415</v>
      </c>
      <c r="D53" s="245" t="s">
        <v>794</v>
      </c>
      <c r="E53" s="252" t="s">
        <v>772</v>
      </c>
      <c r="F53" s="245" t="s">
        <v>795</v>
      </c>
      <c r="G53" s="253" t="s">
        <v>199</v>
      </c>
    </row>
    <row r="54" spans="1:7" s="17" customFormat="1" ht="20.100000000000001" customHeight="1">
      <c r="A54" s="242">
        <v>52</v>
      </c>
      <c r="B54" s="245" t="s">
        <v>416</v>
      </c>
      <c r="C54" s="251" t="s">
        <v>796</v>
      </c>
      <c r="D54" s="245" t="s">
        <v>794</v>
      </c>
      <c r="E54" s="252" t="s">
        <v>772</v>
      </c>
      <c r="F54" s="245" t="s">
        <v>795</v>
      </c>
      <c r="G54" s="253" t="s">
        <v>199</v>
      </c>
    </row>
    <row r="55" spans="1:7" ht="20.100000000000001" customHeight="1">
      <c r="A55" s="242">
        <v>53</v>
      </c>
      <c r="B55" s="245" t="s">
        <v>417</v>
      </c>
      <c r="C55" s="251" t="s">
        <v>415</v>
      </c>
      <c r="D55" s="245" t="s">
        <v>794</v>
      </c>
      <c r="E55" s="252" t="s">
        <v>772</v>
      </c>
      <c r="F55" s="245" t="s">
        <v>795</v>
      </c>
      <c r="G55" s="253" t="s">
        <v>199</v>
      </c>
    </row>
    <row r="56" spans="1:7" ht="20.100000000000001" customHeight="1">
      <c r="A56" s="242">
        <v>54</v>
      </c>
      <c r="B56" s="245" t="s">
        <v>418</v>
      </c>
      <c r="C56" s="251" t="s">
        <v>415</v>
      </c>
      <c r="D56" s="245" t="s">
        <v>794</v>
      </c>
      <c r="E56" s="252" t="s">
        <v>772</v>
      </c>
      <c r="F56" s="245" t="s">
        <v>795</v>
      </c>
      <c r="G56" s="253" t="s">
        <v>199</v>
      </c>
    </row>
    <row r="57" spans="1:7" ht="20.100000000000001" customHeight="1">
      <c r="A57" s="242">
        <v>55</v>
      </c>
      <c r="B57" s="251" t="s">
        <v>419</v>
      </c>
      <c r="C57" s="251" t="s">
        <v>420</v>
      </c>
      <c r="D57" s="251" t="s">
        <v>794</v>
      </c>
      <c r="E57" s="260" t="s">
        <v>772</v>
      </c>
      <c r="F57" s="251" t="s">
        <v>795</v>
      </c>
      <c r="G57" s="261" t="s">
        <v>199</v>
      </c>
    </row>
    <row r="58" spans="1:7" ht="20.100000000000001" customHeight="1">
      <c r="A58" s="242">
        <v>57</v>
      </c>
      <c r="B58" s="243" t="s">
        <v>145</v>
      </c>
      <c r="C58" s="259" t="s">
        <v>421</v>
      </c>
      <c r="D58" s="251" t="s">
        <v>794</v>
      </c>
      <c r="E58" s="262" t="s">
        <v>25</v>
      </c>
      <c r="F58" s="244" t="s">
        <v>144</v>
      </c>
      <c r="G58" s="263" t="s">
        <v>199</v>
      </c>
    </row>
    <row r="59" spans="1:7" s="18" customFormat="1" ht="20.100000000000001" customHeight="1">
      <c r="A59" s="242">
        <v>60</v>
      </c>
      <c r="B59" s="244" t="s">
        <v>143</v>
      </c>
      <c r="C59" s="244" t="s">
        <v>644</v>
      </c>
      <c r="D59" s="251" t="s">
        <v>794</v>
      </c>
      <c r="E59" s="262" t="s">
        <v>25</v>
      </c>
      <c r="F59" s="244" t="s">
        <v>142</v>
      </c>
      <c r="G59" s="263" t="s">
        <v>199</v>
      </c>
    </row>
    <row r="60" spans="1:7" s="18" customFormat="1" ht="20.100000000000001" customHeight="1">
      <c r="A60" s="242">
        <v>63</v>
      </c>
      <c r="B60" s="264" t="s">
        <v>582</v>
      </c>
      <c r="C60" s="251" t="s">
        <v>797</v>
      </c>
      <c r="D60" s="245" t="s">
        <v>798</v>
      </c>
      <c r="E60" s="252" t="s">
        <v>772</v>
      </c>
      <c r="F60" s="245" t="s">
        <v>799</v>
      </c>
      <c r="G60" s="253" t="s">
        <v>199</v>
      </c>
    </row>
    <row r="61" spans="1:7" s="18" customFormat="1" ht="20.100000000000001" customHeight="1">
      <c r="A61" s="242">
        <v>64</v>
      </c>
      <c r="B61" s="245" t="s">
        <v>422</v>
      </c>
      <c r="C61" s="259" t="s">
        <v>800</v>
      </c>
      <c r="D61" s="245" t="s">
        <v>798</v>
      </c>
      <c r="E61" s="252" t="s">
        <v>772</v>
      </c>
      <c r="F61" s="245" t="s">
        <v>423</v>
      </c>
      <c r="G61" s="253" t="s">
        <v>199</v>
      </c>
    </row>
    <row r="62" spans="1:7" s="18" customFormat="1" ht="20.100000000000001" customHeight="1">
      <c r="A62" s="242">
        <v>65</v>
      </c>
      <c r="B62" s="245" t="s">
        <v>424</v>
      </c>
      <c r="C62" s="259" t="s">
        <v>800</v>
      </c>
      <c r="D62" s="245" t="s">
        <v>798</v>
      </c>
      <c r="E62" s="252" t="s">
        <v>772</v>
      </c>
      <c r="F62" s="245" t="s">
        <v>425</v>
      </c>
      <c r="G62" s="253" t="s">
        <v>199</v>
      </c>
    </row>
    <row r="63" spans="1:7" s="18" customFormat="1" ht="20.100000000000001" customHeight="1">
      <c r="A63" s="242">
        <v>66</v>
      </c>
      <c r="B63" s="245" t="s">
        <v>426</v>
      </c>
      <c r="C63" s="251" t="s">
        <v>427</v>
      </c>
      <c r="D63" s="245" t="s">
        <v>798</v>
      </c>
      <c r="E63" s="252" t="s">
        <v>772</v>
      </c>
      <c r="F63" s="245" t="s">
        <v>801</v>
      </c>
      <c r="G63" s="253" t="s">
        <v>199</v>
      </c>
    </row>
    <row r="64" spans="1:7" s="18" customFormat="1" ht="20.100000000000001" customHeight="1">
      <c r="A64" s="242">
        <v>67</v>
      </c>
      <c r="B64" s="243" t="s">
        <v>428</v>
      </c>
      <c r="C64" s="244" t="s">
        <v>65</v>
      </c>
      <c r="D64" s="245" t="s">
        <v>798</v>
      </c>
      <c r="E64" s="246" t="s">
        <v>32</v>
      </c>
      <c r="F64" s="243" t="s">
        <v>429</v>
      </c>
      <c r="G64" s="248" t="s">
        <v>199</v>
      </c>
    </row>
    <row r="65" spans="1:7" ht="20.100000000000001" customHeight="1">
      <c r="A65" s="242">
        <v>68</v>
      </c>
      <c r="B65" s="256" t="s">
        <v>141</v>
      </c>
      <c r="C65" s="244" t="s">
        <v>65</v>
      </c>
      <c r="D65" s="245" t="s">
        <v>802</v>
      </c>
      <c r="E65" s="246" t="s">
        <v>32</v>
      </c>
      <c r="F65" s="243" t="s">
        <v>430</v>
      </c>
      <c r="G65" s="248" t="s">
        <v>199</v>
      </c>
    </row>
    <row r="66" spans="1:7" ht="20.100000000000001" customHeight="1">
      <c r="A66" s="242">
        <v>69</v>
      </c>
      <c r="B66" s="245" t="s">
        <v>556</v>
      </c>
      <c r="C66" s="251" t="s">
        <v>803</v>
      </c>
      <c r="D66" s="243" t="s">
        <v>802</v>
      </c>
      <c r="E66" s="252" t="s">
        <v>772</v>
      </c>
      <c r="F66" s="245" t="s">
        <v>804</v>
      </c>
      <c r="G66" s="253" t="s">
        <v>199</v>
      </c>
    </row>
    <row r="67" spans="1:7" ht="20.100000000000001" customHeight="1">
      <c r="A67" s="242">
        <v>70</v>
      </c>
      <c r="B67" s="245" t="s">
        <v>431</v>
      </c>
      <c r="C67" s="251" t="s">
        <v>432</v>
      </c>
      <c r="D67" s="243" t="s">
        <v>802</v>
      </c>
      <c r="E67" s="252" t="s">
        <v>772</v>
      </c>
      <c r="F67" s="245" t="s">
        <v>805</v>
      </c>
      <c r="G67" s="253" t="s">
        <v>199</v>
      </c>
    </row>
    <row r="68" spans="1:7" ht="20.100000000000001" customHeight="1">
      <c r="A68" s="242">
        <v>71</v>
      </c>
      <c r="B68" s="245" t="s">
        <v>433</v>
      </c>
      <c r="C68" s="251" t="s">
        <v>432</v>
      </c>
      <c r="D68" s="243" t="s">
        <v>802</v>
      </c>
      <c r="E68" s="252" t="s">
        <v>772</v>
      </c>
      <c r="F68" s="245" t="s">
        <v>806</v>
      </c>
      <c r="G68" s="253" t="s">
        <v>199</v>
      </c>
    </row>
    <row r="69" spans="1:7" ht="20.100000000000001" customHeight="1">
      <c r="A69" s="242">
        <v>72</v>
      </c>
      <c r="B69" s="245" t="s">
        <v>434</v>
      </c>
      <c r="C69" s="251" t="s">
        <v>435</v>
      </c>
      <c r="D69" s="245" t="s">
        <v>802</v>
      </c>
      <c r="E69" s="252" t="s">
        <v>772</v>
      </c>
      <c r="F69" s="245" t="s">
        <v>804</v>
      </c>
      <c r="G69" s="253" t="s">
        <v>199</v>
      </c>
    </row>
    <row r="70" spans="1:7" s="17" customFormat="1" ht="20.100000000000001" customHeight="1">
      <c r="A70" s="242">
        <v>73</v>
      </c>
      <c r="B70" s="245" t="s">
        <v>436</v>
      </c>
      <c r="C70" s="259" t="s">
        <v>421</v>
      </c>
      <c r="D70" s="245" t="s">
        <v>802</v>
      </c>
      <c r="E70" s="252" t="s">
        <v>772</v>
      </c>
      <c r="F70" s="245" t="s">
        <v>807</v>
      </c>
      <c r="G70" s="253" t="s">
        <v>199</v>
      </c>
    </row>
    <row r="71" spans="1:7" ht="20.100000000000001" customHeight="1">
      <c r="A71" s="242">
        <v>74</v>
      </c>
      <c r="B71" s="245" t="s">
        <v>437</v>
      </c>
      <c r="C71" s="251" t="s">
        <v>438</v>
      </c>
      <c r="D71" s="245" t="s">
        <v>802</v>
      </c>
      <c r="E71" s="252" t="s">
        <v>772</v>
      </c>
      <c r="F71" s="245" t="s">
        <v>808</v>
      </c>
      <c r="G71" s="253" t="s">
        <v>199</v>
      </c>
    </row>
    <row r="72" spans="1:7" ht="20.100000000000001" customHeight="1">
      <c r="A72" s="242">
        <v>75</v>
      </c>
      <c r="B72" s="243" t="s">
        <v>140</v>
      </c>
      <c r="C72" s="244" t="s">
        <v>65</v>
      </c>
      <c r="D72" s="255" t="s">
        <v>30</v>
      </c>
      <c r="E72" s="246" t="s">
        <v>32</v>
      </c>
      <c r="F72" s="243" t="s">
        <v>139</v>
      </c>
      <c r="G72" s="248" t="s">
        <v>199</v>
      </c>
    </row>
    <row r="73" spans="1:7" ht="20.100000000000001" customHeight="1">
      <c r="A73" s="242">
        <v>76</v>
      </c>
      <c r="B73" s="243" t="s">
        <v>138</v>
      </c>
      <c r="C73" s="244" t="s">
        <v>65</v>
      </c>
      <c r="D73" s="255" t="s">
        <v>30</v>
      </c>
      <c r="E73" s="246" t="s">
        <v>32</v>
      </c>
      <c r="F73" s="243" t="s">
        <v>439</v>
      </c>
      <c r="G73" s="248" t="s">
        <v>199</v>
      </c>
    </row>
    <row r="74" spans="1:7" ht="20.100000000000001" customHeight="1">
      <c r="A74" s="242">
        <v>77</v>
      </c>
      <c r="B74" s="245" t="s">
        <v>553</v>
      </c>
      <c r="C74" s="251" t="s">
        <v>440</v>
      </c>
      <c r="D74" s="255" t="s">
        <v>30</v>
      </c>
      <c r="E74" s="252" t="s">
        <v>772</v>
      </c>
      <c r="F74" s="245" t="s">
        <v>535</v>
      </c>
      <c r="G74" s="253" t="s">
        <v>199</v>
      </c>
    </row>
    <row r="75" spans="1:7" ht="20.100000000000001" customHeight="1">
      <c r="A75" s="242">
        <v>78</v>
      </c>
      <c r="B75" s="245" t="s">
        <v>441</v>
      </c>
      <c r="C75" s="251" t="s">
        <v>1120</v>
      </c>
      <c r="D75" s="255" t="s">
        <v>30</v>
      </c>
      <c r="E75" s="252" t="s">
        <v>772</v>
      </c>
      <c r="F75" s="245" t="s">
        <v>809</v>
      </c>
      <c r="G75" s="253" t="s">
        <v>199</v>
      </c>
    </row>
    <row r="76" spans="1:7" s="17" customFormat="1" ht="20.100000000000001" customHeight="1">
      <c r="A76" s="242">
        <v>79</v>
      </c>
      <c r="B76" s="245" t="s">
        <v>442</v>
      </c>
      <c r="C76" s="251" t="s">
        <v>1120</v>
      </c>
      <c r="D76" s="255" t="s">
        <v>30</v>
      </c>
      <c r="E76" s="252" t="s">
        <v>771</v>
      </c>
      <c r="F76" s="245" t="s">
        <v>443</v>
      </c>
      <c r="G76" s="253" t="s">
        <v>199</v>
      </c>
    </row>
    <row r="77" spans="1:7" s="17" customFormat="1" ht="20.100000000000001" customHeight="1">
      <c r="A77" s="242">
        <v>80</v>
      </c>
      <c r="B77" s="245" t="s">
        <v>444</v>
      </c>
      <c r="C77" s="251" t="s">
        <v>1120</v>
      </c>
      <c r="D77" s="255" t="s">
        <v>30</v>
      </c>
      <c r="E77" s="252" t="s">
        <v>771</v>
      </c>
      <c r="F77" s="245" t="s">
        <v>443</v>
      </c>
      <c r="G77" s="253" t="s">
        <v>199</v>
      </c>
    </row>
    <row r="78" spans="1:7" s="17" customFormat="1" ht="20.100000000000001" customHeight="1">
      <c r="A78" s="242">
        <v>81</v>
      </c>
      <c r="B78" s="245" t="s">
        <v>445</v>
      </c>
      <c r="C78" s="251" t="s">
        <v>1120</v>
      </c>
      <c r="D78" s="255" t="s">
        <v>30</v>
      </c>
      <c r="E78" s="252" t="s">
        <v>771</v>
      </c>
      <c r="F78" s="245" t="s">
        <v>443</v>
      </c>
      <c r="G78" s="253" t="s">
        <v>199</v>
      </c>
    </row>
    <row r="79" spans="1:7" s="17" customFormat="1" ht="20.100000000000001" customHeight="1">
      <c r="A79" s="242">
        <v>82</v>
      </c>
      <c r="B79" s="245" t="s">
        <v>810</v>
      </c>
      <c r="C79" s="251" t="s">
        <v>1121</v>
      </c>
      <c r="D79" s="255" t="s">
        <v>30</v>
      </c>
      <c r="E79" s="252" t="s">
        <v>771</v>
      </c>
      <c r="F79" s="245" t="s">
        <v>811</v>
      </c>
      <c r="G79" s="253" t="s">
        <v>199</v>
      </c>
    </row>
    <row r="80" spans="1:7" ht="20.100000000000001" customHeight="1">
      <c r="A80" s="242">
        <v>83</v>
      </c>
      <c r="B80" s="245" t="s">
        <v>812</v>
      </c>
      <c r="C80" s="251" t="s">
        <v>1167</v>
      </c>
      <c r="D80" s="255" t="s">
        <v>30</v>
      </c>
      <c r="E80" s="252" t="s">
        <v>771</v>
      </c>
      <c r="F80" s="245" t="s">
        <v>813</v>
      </c>
      <c r="G80" s="253" t="s">
        <v>199</v>
      </c>
    </row>
    <row r="81" spans="1:7" s="17" customFormat="1" ht="20.100000000000001" customHeight="1">
      <c r="A81" s="242">
        <v>84</v>
      </c>
      <c r="B81" s="258" t="s">
        <v>446</v>
      </c>
      <c r="C81" s="251" t="s">
        <v>1167</v>
      </c>
      <c r="D81" s="255" t="s">
        <v>30</v>
      </c>
      <c r="E81" s="252" t="s">
        <v>772</v>
      </c>
      <c r="F81" s="245" t="s">
        <v>447</v>
      </c>
      <c r="G81" s="253" t="s">
        <v>199</v>
      </c>
    </row>
    <row r="82" spans="1:7" ht="20.100000000000001" customHeight="1">
      <c r="A82" s="242">
        <v>85</v>
      </c>
      <c r="B82" s="258" t="s">
        <v>448</v>
      </c>
      <c r="C82" s="251" t="s">
        <v>1167</v>
      </c>
      <c r="D82" s="255" t="s">
        <v>30</v>
      </c>
      <c r="E82" s="252" t="s">
        <v>772</v>
      </c>
      <c r="F82" s="245" t="s">
        <v>814</v>
      </c>
      <c r="G82" s="253" t="s">
        <v>199</v>
      </c>
    </row>
    <row r="83" spans="1:7" ht="20.100000000000001" customHeight="1">
      <c r="A83" s="242">
        <v>86</v>
      </c>
      <c r="B83" s="245" t="s">
        <v>449</v>
      </c>
      <c r="C83" s="251" t="s">
        <v>1167</v>
      </c>
      <c r="D83" s="255" t="s">
        <v>30</v>
      </c>
      <c r="E83" s="252" t="s">
        <v>771</v>
      </c>
      <c r="F83" s="245" t="s">
        <v>815</v>
      </c>
      <c r="G83" s="253" t="s">
        <v>199</v>
      </c>
    </row>
    <row r="84" spans="1:7" ht="20.100000000000001" customHeight="1">
      <c r="A84" s="242">
        <v>87</v>
      </c>
      <c r="B84" s="245" t="s">
        <v>450</v>
      </c>
      <c r="C84" s="251" t="s">
        <v>486</v>
      </c>
      <c r="D84" s="243" t="s">
        <v>451</v>
      </c>
      <c r="E84" s="252" t="s">
        <v>772</v>
      </c>
      <c r="F84" s="245" t="s">
        <v>451</v>
      </c>
      <c r="G84" s="253" t="s">
        <v>199</v>
      </c>
    </row>
    <row r="85" spans="1:7" ht="20.100000000000001" customHeight="1">
      <c r="A85" s="242">
        <v>88</v>
      </c>
      <c r="B85" s="245" t="s">
        <v>452</v>
      </c>
      <c r="C85" s="251" t="s">
        <v>486</v>
      </c>
      <c r="D85" s="243" t="s">
        <v>451</v>
      </c>
      <c r="E85" s="246" t="s">
        <v>25</v>
      </c>
      <c r="F85" s="245" t="s">
        <v>816</v>
      </c>
      <c r="G85" s="253" t="s">
        <v>199</v>
      </c>
    </row>
    <row r="86" spans="1:7" ht="20.100000000000001" customHeight="1">
      <c r="A86" s="242">
        <v>89</v>
      </c>
      <c r="B86" s="245" t="s">
        <v>453</v>
      </c>
      <c r="C86" s="251" t="s">
        <v>454</v>
      </c>
      <c r="D86" s="243" t="s">
        <v>451</v>
      </c>
      <c r="E86" s="252" t="s">
        <v>772</v>
      </c>
      <c r="F86" s="245" t="s">
        <v>451</v>
      </c>
      <c r="G86" s="253" t="s">
        <v>199</v>
      </c>
    </row>
    <row r="87" spans="1:7" ht="20.100000000000001" customHeight="1">
      <c r="A87" s="242">
        <v>90</v>
      </c>
      <c r="B87" s="245" t="s">
        <v>455</v>
      </c>
      <c r="C87" s="251" t="s">
        <v>1167</v>
      </c>
      <c r="D87" s="243" t="s">
        <v>451</v>
      </c>
      <c r="E87" s="252" t="s">
        <v>771</v>
      </c>
      <c r="F87" s="245" t="s">
        <v>451</v>
      </c>
      <c r="G87" s="253" t="s">
        <v>199</v>
      </c>
    </row>
    <row r="88" spans="1:7" ht="20.100000000000001" customHeight="1">
      <c r="A88" s="242">
        <v>91</v>
      </c>
      <c r="B88" s="245" t="s">
        <v>137</v>
      </c>
      <c r="C88" s="251" t="s">
        <v>136</v>
      </c>
      <c r="D88" s="243" t="s">
        <v>773</v>
      </c>
      <c r="E88" s="252" t="s">
        <v>25</v>
      </c>
      <c r="F88" s="245" t="s">
        <v>135</v>
      </c>
      <c r="G88" s="253" t="s">
        <v>199</v>
      </c>
    </row>
    <row r="89" spans="1:7" ht="20.100000000000001" customHeight="1">
      <c r="A89" s="242">
        <v>92</v>
      </c>
      <c r="B89" s="245" t="s">
        <v>456</v>
      </c>
      <c r="C89" s="251" t="s">
        <v>817</v>
      </c>
      <c r="D89" s="245" t="s">
        <v>33</v>
      </c>
      <c r="E89" s="252" t="s">
        <v>772</v>
      </c>
      <c r="F89" s="245" t="s">
        <v>457</v>
      </c>
      <c r="G89" s="253" t="s">
        <v>199</v>
      </c>
    </row>
    <row r="90" spans="1:7" ht="20.100000000000001" customHeight="1">
      <c r="A90" s="242">
        <v>93</v>
      </c>
      <c r="B90" s="245" t="s">
        <v>554</v>
      </c>
      <c r="C90" s="251" t="s">
        <v>536</v>
      </c>
      <c r="D90" s="245" t="s">
        <v>33</v>
      </c>
      <c r="E90" s="252" t="s">
        <v>32</v>
      </c>
      <c r="F90" s="245" t="s">
        <v>537</v>
      </c>
      <c r="G90" s="253" t="s">
        <v>199</v>
      </c>
    </row>
    <row r="91" spans="1:7" ht="20.100000000000001" customHeight="1">
      <c r="A91" s="242">
        <v>94</v>
      </c>
      <c r="B91" s="245" t="s">
        <v>458</v>
      </c>
      <c r="C91" s="251" t="s">
        <v>459</v>
      </c>
      <c r="D91" s="245" t="s">
        <v>33</v>
      </c>
      <c r="E91" s="252" t="s">
        <v>772</v>
      </c>
      <c r="F91" s="245" t="s">
        <v>457</v>
      </c>
      <c r="G91" s="253" t="s">
        <v>199</v>
      </c>
    </row>
    <row r="92" spans="1:7" ht="20.100000000000001" customHeight="1">
      <c r="A92" s="242">
        <v>95</v>
      </c>
      <c r="B92" s="245" t="s">
        <v>460</v>
      </c>
      <c r="C92" s="251" t="s">
        <v>1122</v>
      </c>
      <c r="D92" s="245" t="s">
        <v>33</v>
      </c>
      <c r="E92" s="252" t="s">
        <v>772</v>
      </c>
      <c r="F92" s="245" t="s">
        <v>457</v>
      </c>
      <c r="G92" s="253" t="s">
        <v>199</v>
      </c>
    </row>
    <row r="93" spans="1:7" ht="20.100000000000001" customHeight="1">
      <c r="A93" s="242">
        <v>96</v>
      </c>
      <c r="B93" s="245" t="s">
        <v>461</v>
      </c>
      <c r="C93" s="251" t="s">
        <v>1167</v>
      </c>
      <c r="D93" s="245" t="s">
        <v>33</v>
      </c>
      <c r="E93" s="252" t="s">
        <v>771</v>
      </c>
      <c r="F93" s="245" t="s">
        <v>462</v>
      </c>
      <c r="G93" s="253" t="s">
        <v>199</v>
      </c>
    </row>
    <row r="94" spans="1:7" ht="20.100000000000001" customHeight="1">
      <c r="A94" s="242">
        <v>97</v>
      </c>
      <c r="B94" s="245" t="s">
        <v>463</v>
      </c>
      <c r="C94" s="251" t="s">
        <v>1167</v>
      </c>
      <c r="D94" s="245" t="s">
        <v>33</v>
      </c>
      <c r="E94" s="252" t="s">
        <v>771</v>
      </c>
      <c r="F94" s="245" t="s">
        <v>462</v>
      </c>
      <c r="G94" s="253" t="s">
        <v>199</v>
      </c>
    </row>
    <row r="95" spans="1:7" ht="20.100000000000001" customHeight="1">
      <c r="A95" s="242">
        <v>99</v>
      </c>
      <c r="B95" s="243" t="s">
        <v>134</v>
      </c>
      <c r="C95" s="244" t="s">
        <v>1123</v>
      </c>
      <c r="D95" s="245" t="s">
        <v>773</v>
      </c>
      <c r="E95" s="246" t="s">
        <v>25</v>
      </c>
      <c r="F95" s="243" t="s">
        <v>128</v>
      </c>
      <c r="G95" s="248" t="s">
        <v>199</v>
      </c>
    </row>
    <row r="96" spans="1:7" ht="20.100000000000001" customHeight="1">
      <c r="A96" s="242">
        <v>100</v>
      </c>
      <c r="B96" s="245" t="s">
        <v>465</v>
      </c>
      <c r="C96" s="251" t="s">
        <v>1124</v>
      </c>
      <c r="D96" s="245" t="s">
        <v>773</v>
      </c>
      <c r="E96" s="252" t="s">
        <v>25</v>
      </c>
      <c r="F96" s="245" t="s">
        <v>464</v>
      </c>
      <c r="G96" s="253" t="s">
        <v>199</v>
      </c>
    </row>
    <row r="97" spans="1:7" ht="20.100000000000001" customHeight="1">
      <c r="A97" s="242">
        <v>101</v>
      </c>
      <c r="B97" s="245" t="s">
        <v>133</v>
      </c>
      <c r="C97" s="251" t="s">
        <v>1125</v>
      </c>
      <c r="D97" s="245" t="s">
        <v>773</v>
      </c>
      <c r="E97" s="252" t="s">
        <v>25</v>
      </c>
      <c r="F97" s="245" t="s">
        <v>128</v>
      </c>
      <c r="G97" s="253" t="s">
        <v>199</v>
      </c>
    </row>
    <row r="98" spans="1:7" ht="20.100000000000001" customHeight="1">
      <c r="A98" s="242">
        <v>102</v>
      </c>
      <c r="B98" s="245" t="s">
        <v>132</v>
      </c>
      <c r="C98" s="251" t="s">
        <v>1125</v>
      </c>
      <c r="D98" s="245" t="s">
        <v>773</v>
      </c>
      <c r="E98" s="252" t="s">
        <v>25</v>
      </c>
      <c r="F98" s="245" t="s">
        <v>128</v>
      </c>
      <c r="G98" s="253" t="s">
        <v>199</v>
      </c>
    </row>
    <row r="99" spans="1:7" ht="20.100000000000001" customHeight="1">
      <c r="A99" s="242">
        <v>103</v>
      </c>
      <c r="B99" s="245" t="s">
        <v>131</v>
      </c>
      <c r="C99" s="251" t="s">
        <v>1125</v>
      </c>
      <c r="D99" s="245" t="s">
        <v>773</v>
      </c>
      <c r="E99" s="252" t="s">
        <v>25</v>
      </c>
      <c r="F99" s="245" t="s">
        <v>128</v>
      </c>
      <c r="G99" s="253" t="s">
        <v>199</v>
      </c>
    </row>
    <row r="100" spans="1:7" ht="20.100000000000001" customHeight="1">
      <c r="A100" s="242">
        <v>104</v>
      </c>
      <c r="B100" s="243" t="s">
        <v>130</v>
      </c>
      <c r="C100" s="244" t="s">
        <v>466</v>
      </c>
      <c r="D100" s="245" t="s">
        <v>773</v>
      </c>
      <c r="E100" s="246" t="s">
        <v>25</v>
      </c>
      <c r="F100" s="243" t="s">
        <v>467</v>
      </c>
      <c r="G100" s="248" t="s">
        <v>199</v>
      </c>
    </row>
    <row r="101" spans="1:7" ht="20.100000000000001" customHeight="1">
      <c r="A101" s="242">
        <v>105</v>
      </c>
      <c r="B101" s="258" t="s">
        <v>468</v>
      </c>
      <c r="C101" s="259" t="s">
        <v>469</v>
      </c>
      <c r="D101" s="245" t="s">
        <v>773</v>
      </c>
      <c r="E101" s="252" t="s">
        <v>25</v>
      </c>
      <c r="F101" s="245" t="s">
        <v>128</v>
      </c>
      <c r="G101" s="253" t="s">
        <v>199</v>
      </c>
    </row>
    <row r="102" spans="1:7" ht="20.100000000000001" customHeight="1">
      <c r="A102" s="242">
        <v>106</v>
      </c>
      <c r="B102" s="243" t="s">
        <v>470</v>
      </c>
      <c r="C102" s="244" t="s">
        <v>1126</v>
      </c>
      <c r="D102" s="245" t="s">
        <v>773</v>
      </c>
      <c r="E102" s="246" t="s">
        <v>25</v>
      </c>
      <c r="F102" s="243" t="s">
        <v>128</v>
      </c>
      <c r="G102" s="248" t="s">
        <v>199</v>
      </c>
    </row>
    <row r="103" spans="1:7" ht="20.100000000000001" customHeight="1">
      <c r="A103" s="242">
        <v>107</v>
      </c>
      <c r="B103" s="243" t="s">
        <v>604</v>
      </c>
      <c r="C103" s="244" t="s">
        <v>605</v>
      </c>
      <c r="D103" s="245" t="s">
        <v>773</v>
      </c>
      <c r="E103" s="246" t="s">
        <v>25</v>
      </c>
      <c r="F103" s="243" t="s">
        <v>129</v>
      </c>
      <c r="G103" s="248" t="s">
        <v>199</v>
      </c>
    </row>
    <row r="104" spans="1:7" ht="20.100000000000001" customHeight="1">
      <c r="A104" s="242">
        <v>108</v>
      </c>
      <c r="B104" s="243" t="s">
        <v>471</v>
      </c>
      <c r="C104" s="244" t="s">
        <v>606</v>
      </c>
      <c r="D104" s="245" t="s">
        <v>773</v>
      </c>
      <c r="E104" s="246" t="s">
        <v>25</v>
      </c>
      <c r="F104" s="243" t="s">
        <v>128</v>
      </c>
      <c r="G104" s="248" t="s">
        <v>199</v>
      </c>
    </row>
    <row r="105" spans="1:7" ht="20.100000000000001" customHeight="1">
      <c r="A105" s="242">
        <v>109</v>
      </c>
      <c r="B105" s="258" t="s">
        <v>472</v>
      </c>
      <c r="C105" s="259" t="s">
        <v>1127</v>
      </c>
      <c r="D105" s="245" t="s">
        <v>773</v>
      </c>
      <c r="E105" s="252" t="s">
        <v>25</v>
      </c>
      <c r="F105" s="245" t="s">
        <v>128</v>
      </c>
      <c r="G105" s="253" t="s">
        <v>199</v>
      </c>
    </row>
    <row r="106" spans="1:7" ht="20.100000000000001" customHeight="1">
      <c r="A106" s="242">
        <v>110</v>
      </c>
      <c r="B106" s="245" t="s">
        <v>578</v>
      </c>
      <c r="C106" s="251" t="s">
        <v>366</v>
      </c>
      <c r="D106" s="245" t="s">
        <v>773</v>
      </c>
      <c r="E106" s="252" t="s">
        <v>771</v>
      </c>
      <c r="F106" s="245" t="s">
        <v>473</v>
      </c>
      <c r="G106" s="253" t="s">
        <v>199</v>
      </c>
    </row>
    <row r="107" spans="1:7" ht="20.100000000000001" customHeight="1">
      <c r="A107" s="242">
        <v>111</v>
      </c>
      <c r="B107" s="245" t="s">
        <v>579</v>
      </c>
      <c r="C107" s="251" t="s">
        <v>366</v>
      </c>
      <c r="D107" s="245" t="s">
        <v>773</v>
      </c>
      <c r="E107" s="252" t="s">
        <v>771</v>
      </c>
      <c r="F107" s="245" t="s">
        <v>473</v>
      </c>
      <c r="G107" s="253" t="s">
        <v>199</v>
      </c>
    </row>
    <row r="108" spans="1:7" ht="20.100000000000001" customHeight="1">
      <c r="A108" s="242">
        <v>112</v>
      </c>
      <c r="B108" s="245" t="s">
        <v>474</v>
      </c>
      <c r="C108" s="251" t="s">
        <v>1128</v>
      </c>
      <c r="D108" s="245" t="s">
        <v>773</v>
      </c>
      <c r="E108" s="246" t="s">
        <v>25</v>
      </c>
      <c r="F108" s="245" t="s">
        <v>818</v>
      </c>
      <c r="G108" s="253" t="s">
        <v>199</v>
      </c>
    </row>
    <row r="109" spans="1:7" ht="20.100000000000001" customHeight="1">
      <c r="A109" s="242">
        <v>114</v>
      </c>
      <c r="B109" s="265" t="s">
        <v>475</v>
      </c>
      <c r="C109" s="259" t="s">
        <v>476</v>
      </c>
      <c r="D109" s="255" t="s">
        <v>30</v>
      </c>
      <c r="E109" s="252" t="s">
        <v>772</v>
      </c>
      <c r="F109" s="245" t="s">
        <v>819</v>
      </c>
      <c r="G109" s="253" t="s">
        <v>199</v>
      </c>
    </row>
    <row r="110" spans="1:7" ht="20.100000000000001" customHeight="1">
      <c r="A110" s="242">
        <v>115</v>
      </c>
      <c r="B110" s="258" t="s">
        <v>477</v>
      </c>
      <c r="C110" s="254" t="s">
        <v>820</v>
      </c>
      <c r="D110" s="266" t="s">
        <v>28</v>
      </c>
      <c r="E110" s="246" t="s">
        <v>25</v>
      </c>
      <c r="F110" s="245" t="s">
        <v>478</v>
      </c>
      <c r="G110" s="253" t="s">
        <v>200</v>
      </c>
    </row>
    <row r="111" spans="1:7" ht="20.100000000000001" customHeight="1">
      <c r="A111" s="242">
        <v>116</v>
      </c>
      <c r="B111" s="258" t="s">
        <v>557</v>
      </c>
      <c r="C111" s="254" t="s">
        <v>820</v>
      </c>
      <c r="D111" s="264" t="s">
        <v>794</v>
      </c>
      <c r="E111" s="267" t="s">
        <v>25</v>
      </c>
      <c r="F111" s="264" t="s">
        <v>479</v>
      </c>
      <c r="G111" s="253" t="s">
        <v>200</v>
      </c>
    </row>
    <row r="112" spans="1:7" ht="20.100000000000001" customHeight="1">
      <c r="A112" s="242">
        <v>117</v>
      </c>
      <c r="B112" s="258" t="s">
        <v>127</v>
      </c>
      <c r="C112" s="254" t="s">
        <v>820</v>
      </c>
      <c r="D112" s="264" t="s">
        <v>97</v>
      </c>
      <c r="E112" s="267" t="s">
        <v>25</v>
      </c>
      <c r="F112" s="264" t="s">
        <v>480</v>
      </c>
      <c r="G112" s="253" t="s">
        <v>583</v>
      </c>
    </row>
    <row r="113" spans="1:7" ht="20.100000000000001" customHeight="1">
      <c r="A113" s="242">
        <v>119</v>
      </c>
      <c r="B113" s="258" t="s">
        <v>558</v>
      </c>
      <c r="C113" s="254" t="s">
        <v>820</v>
      </c>
      <c r="D113" s="264" t="s">
        <v>794</v>
      </c>
      <c r="E113" s="267" t="s">
        <v>25</v>
      </c>
      <c r="F113" s="264" t="s">
        <v>481</v>
      </c>
      <c r="G113" s="253" t="s">
        <v>200</v>
      </c>
    </row>
    <row r="114" spans="1:7" ht="20.100000000000001" customHeight="1">
      <c r="A114" s="242">
        <v>120</v>
      </c>
      <c r="B114" s="258" t="s">
        <v>821</v>
      </c>
      <c r="C114" s="254" t="s">
        <v>820</v>
      </c>
      <c r="D114" s="264" t="s">
        <v>794</v>
      </c>
      <c r="E114" s="267" t="s">
        <v>25</v>
      </c>
      <c r="F114" s="264" t="s">
        <v>482</v>
      </c>
      <c r="G114" s="253" t="s">
        <v>200</v>
      </c>
    </row>
    <row r="115" spans="1:7" ht="20.100000000000001" customHeight="1">
      <c r="A115" s="242">
        <v>122</v>
      </c>
      <c r="B115" s="265" t="s">
        <v>483</v>
      </c>
      <c r="C115" s="259" t="s">
        <v>822</v>
      </c>
      <c r="D115" s="245" t="s">
        <v>785</v>
      </c>
      <c r="E115" s="267" t="s">
        <v>25</v>
      </c>
      <c r="F115" s="264" t="s">
        <v>484</v>
      </c>
      <c r="G115" s="268" t="s">
        <v>199</v>
      </c>
    </row>
    <row r="116" spans="1:7" ht="20.100000000000001" customHeight="1">
      <c r="A116" s="242">
        <v>123</v>
      </c>
      <c r="B116" s="258" t="s">
        <v>126</v>
      </c>
      <c r="C116" s="251" t="s">
        <v>1128</v>
      </c>
      <c r="D116" s="265" t="s">
        <v>33</v>
      </c>
      <c r="E116" s="269" t="s">
        <v>823</v>
      </c>
      <c r="F116" s="264" t="s">
        <v>824</v>
      </c>
      <c r="G116" s="268" t="s">
        <v>199</v>
      </c>
    </row>
    <row r="117" spans="1:7" ht="20.100000000000001" customHeight="1">
      <c r="A117" s="242">
        <v>124</v>
      </c>
      <c r="B117" s="258" t="s">
        <v>485</v>
      </c>
      <c r="C117" s="259" t="s">
        <v>486</v>
      </c>
      <c r="D117" s="265" t="s">
        <v>26</v>
      </c>
      <c r="E117" s="269" t="s">
        <v>25</v>
      </c>
      <c r="F117" s="264" t="s">
        <v>125</v>
      </c>
      <c r="G117" s="268" t="s">
        <v>199</v>
      </c>
    </row>
    <row r="118" spans="1:7" ht="20.100000000000001" customHeight="1">
      <c r="A118" s="242">
        <v>125</v>
      </c>
      <c r="B118" s="258" t="s">
        <v>487</v>
      </c>
      <c r="C118" s="259" t="s">
        <v>645</v>
      </c>
      <c r="D118" s="255" t="s">
        <v>30</v>
      </c>
      <c r="E118" s="269" t="s">
        <v>32</v>
      </c>
      <c r="F118" s="264" t="s">
        <v>124</v>
      </c>
      <c r="G118" s="268" t="s">
        <v>199</v>
      </c>
    </row>
    <row r="119" spans="1:7" ht="20.100000000000001" customHeight="1">
      <c r="A119" s="242">
        <v>126</v>
      </c>
      <c r="B119" s="258" t="s">
        <v>123</v>
      </c>
      <c r="C119" s="259" t="s">
        <v>421</v>
      </c>
      <c r="D119" s="265" t="s">
        <v>122</v>
      </c>
      <c r="E119" s="269" t="s">
        <v>823</v>
      </c>
      <c r="F119" s="264" t="s">
        <v>825</v>
      </c>
      <c r="G119" s="268" t="s">
        <v>199</v>
      </c>
    </row>
    <row r="120" spans="1:7" ht="20.100000000000001" customHeight="1">
      <c r="A120" s="242">
        <v>127</v>
      </c>
      <c r="B120" s="258" t="s">
        <v>488</v>
      </c>
      <c r="C120" s="251" t="s">
        <v>1128</v>
      </c>
      <c r="D120" s="265" t="s">
        <v>28</v>
      </c>
      <c r="E120" s="269" t="s">
        <v>32</v>
      </c>
      <c r="F120" s="264" t="s">
        <v>489</v>
      </c>
      <c r="G120" s="268" t="s">
        <v>200</v>
      </c>
    </row>
    <row r="121" spans="1:7" ht="20.100000000000001" customHeight="1">
      <c r="A121" s="242">
        <v>128</v>
      </c>
      <c r="B121" s="258" t="s">
        <v>826</v>
      </c>
      <c r="C121" s="259" t="s">
        <v>827</v>
      </c>
      <c r="D121" s="245" t="s">
        <v>48</v>
      </c>
      <c r="E121" s="270" t="s">
        <v>772</v>
      </c>
      <c r="F121" s="245" t="s">
        <v>121</v>
      </c>
      <c r="G121" s="253" t="s">
        <v>199</v>
      </c>
    </row>
    <row r="122" spans="1:7" ht="20.100000000000001" customHeight="1">
      <c r="A122" s="242">
        <v>130</v>
      </c>
      <c r="B122" s="258" t="s">
        <v>828</v>
      </c>
      <c r="C122" s="259" t="s">
        <v>829</v>
      </c>
      <c r="D122" s="265" t="s">
        <v>28</v>
      </c>
      <c r="E122" s="269" t="s">
        <v>32</v>
      </c>
      <c r="F122" s="264" t="s">
        <v>120</v>
      </c>
      <c r="G122" s="268" t="s">
        <v>200</v>
      </c>
    </row>
    <row r="123" spans="1:7" ht="20.100000000000001" customHeight="1">
      <c r="A123" s="242">
        <v>131</v>
      </c>
      <c r="B123" s="258" t="s">
        <v>830</v>
      </c>
      <c r="C123" s="259" t="s">
        <v>829</v>
      </c>
      <c r="D123" s="255" t="s">
        <v>30</v>
      </c>
      <c r="E123" s="269" t="s">
        <v>32</v>
      </c>
      <c r="F123" s="264" t="s">
        <v>119</v>
      </c>
      <c r="G123" s="268" t="s">
        <v>199</v>
      </c>
    </row>
    <row r="124" spans="1:7" ht="20.100000000000001" customHeight="1">
      <c r="A124" s="242">
        <v>132</v>
      </c>
      <c r="B124" s="258" t="s">
        <v>118</v>
      </c>
      <c r="C124" s="259" t="s">
        <v>800</v>
      </c>
      <c r="D124" s="265" t="s">
        <v>798</v>
      </c>
      <c r="E124" s="269" t="s">
        <v>25</v>
      </c>
      <c r="F124" s="264" t="s">
        <v>117</v>
      </c>
      <c r="G124" s="268" t="s">
        <v>199</v>
      </c>
    </row>
    <row r="125" spans="1:7" ht="20.100000000000001" customHeight="1">
      <c r="A125" s="242">
        <v>133</v>
      </c>
      <c r="B125" s="258" t="s">
        <v>116</v>
      </c>
      <c r="C125" s="259" t="s">
        <v>1129</v>
      </c>
      <c r="D125" s="265" t="s">
        <v>28</v>
      </c>
      <c r="E125" s="269" t="s">
        <v>823</v>
      </c>
      <c r="F125" s="264" t="s">
        <v>831</v>
      </c>
      <c r="G125" s="268" t="s">
        <v>200</v>
      </c>
    </row>
    <row r="126" spans="1:7" ht="20.100000000000001" customHeight="1">
      <c r="A126" s="242">
        <v>134</v>
      </c>
      <c r="B126" s="265" t="s">
        <v>832</v>
      </c>
      <c r="C126" s="259" t="s">
        <v>490</v>
      </c>
      <c r="D126" s="245" t="s">
        <v>48</v>
      </c>
      <c r="E126" s="269" t="s">
        <v>32</v>
      </c>
      <c r="F126" s="264" t="s">
        <v>115</v>
      </c>
      <c r="G126" s="268" t="s">
        <v>199</v>
      </c>
    </row>
    <row r="127" spans="1:7" ht="20.100000000000001" customHeight="1">
      <c r="A127" s="242">
        <v>135</v>
      </c>
      <c r="B127" s="265" t="s">
        <v>491</v>
      </c>
      <c r="C127" s="259" t="s">
        <v>1130</v>
      </c>
      <c r="D127" s="259" t="s">
        <v>26</v>
      </c>
      <c r="E127" s="269" t="s">
        <v>25</v>
      </c>
      <c r="F127" s="251" t="s">
        <v>833</v>
      </c>
      <c r="G127" s="261" t="s">
        <v>199</v>
      </c>
    </row>
    <row r="128" spans="1:7" ht="20.100000000000001" customHeight="1">
      <c r="A128" s="242">
        <v>136</v>
      </c>
      <c r="B128" s="265" t="s">
        <v>114</v>
      </c>
      <c r="C128" s="259" t="s">
        <v>492</v>
      </c>
      <c r="D128" s="265" t="s">
        <v>45</v>
      </c>
      <c r="E128" s="269" t="s">
        <v>32</v>
      </c>
      <c r="F128" s="264" t="s">
        <v>113</v>
      </c>
      <c r="G128" s="268" t="s">
        <v>199</v>
      </c>
    </row>
    <row r="129" spans="1:7" ht="20.100000000000001" customHeight="1">
      <c r="A129" s="242">
        <v>137</v>
      </c>
      <c r="B129" s="259" t="s">
        <v>493</v>
      </c>
      <c r="C129" s="259" t="s">
        <v>834</v>
      </c>
      <c r="D129" s="259" t="s">
        <v>45</v>
      </c>
      <c r="E129" s="271" t="s">
        <v>32</v>
      </c>
      <c r="F129" s="251" t="s">
        <v>835</v>
      </c>
      <c r="G129" s="261" t="s">
        <v>199</v>
      </c>
    </row>
    <row r="130" spans="1:7" ht="20.100000000000001" customHeight="1">
      <c r="A130" s="242">
        <v>138</v>
      </c>
      <c r="B130" s="265" t="s">
        <v>494</v>
      </c>
      <c r="C130" s="259" t="s">
        <v>476</v>
      </c>
      <c r="D130" s="255" t="s">
        <v>30</v>
      </c>
      <c r="E130" s="269" t="s">
        <v>744</v>
      </c>
      <c r="F130" s="251" t="s">
        <v>112</v>
      </c>
      <c r="G130" s="261" t="s">
        <v>199</v>
      </c>
    </row>
    <row r="131" spans="1:7" ht="20.100000000000001" customHeight="1">
      <c r="A131" s="242">
        <v>139</v>
      </c>
      <c r="B131" s="265" t="s">
        <v>495</v>
      </c>
      <c r="C131" s="259" t="s">
        <v>476</v>
      </c>
      <c r="D131" s="255" t="s">
        <v>30</v>
      </c>
      <c r="E131" s="269" t="s">
        <v>744</v>
      </c>
      <c r="F131" s="251" t="s">
        <v>111</v>
      </c>
      <c r="G131" s="261" t="s">
        <v>199</v>
      </c>
    </row>
    <row r="132" spans="1:7" ht="20.100000000000001" customHeight="1">
      <c r="A132" s="242">
        <v>140</v>
      </c>
      <c r="B132" s="265" t="s">
        <v>496</v>
      </c>
      <c r="C132" s="259" t="s">
        <v>476</v>
      </c>
      <c r="D132" s="255" t="s">
        <v>30</v>
      </c>
      <c r="E132" s="269" t="s">
        <v>744</v>
      </c>
      <c r="F132" s="251" t="s">
        <v>110</v>
      </c>
      <c r="G132" s="261" t="s">
        <v>199</v>
      </c>
    </row>
    <row r="133" spans="1:7" ht="20.100000000000001" customHeight="1">
      <c r="A133" s="242">
        <v>141</v>
      </c>
      <c r="B133" s="258" t="s">
        <v>109</v>
      </c>
      <c r="C133" s="259" t="s">
        <v>607</v>
      </c>
      <c r="D133" s="265" t="s">
        <v>26</v>
      </c>
      <c r="E133" s="269" t="s">
        <v>836</v>
      </c>
      <c r="F133" s="251" t="s">
        <v>108</v>
      </c>
      <c r="G133" s="261" t="s">
        <v>199</v>
      </c>
    </row>
    <row r="134" spans="1:7" ht="20.100000000000001" customHeight="1">
      <c r="A134" s="242">
        <v>142</v>
      </c>
      <c r="B134" s="265" t="s">
        <v>559</v>
      </c>
      <c r="C134" s="259" t="s">
        <v>608</v>
      </c>
      <c r="D134" s="255" t="s">
        <v>30</v>
      </c>
      <c r="E134" s="269" t="s">
        <v>823</v>
      </c>
      <c r="F134" s="264" t="s">
        <v>107</v>
      </c>
      <c r="G134" s="268" t="s">
        <v>201</v>
      </c>
    </row>
    <row r="135" spans="1:7" ht="20.100000000000001" customHeight="1">
      <c r="A135" s="242">
        <v>143</v>
      </c>
      <c r="B135" s="265" t="s">
        <v>560</v>
      </c>
      <c r="C135" s="259" t="s">
        <v>29</v>
      </c>
      <c r="D135" s="255" t="s">
        <v>30</v>
      </c>
      <c r="E135" s="269" t="s">
        <v>823</v>
      </c>
      <c r="F135" s="264" t="s">
        <v>106</v>
      </c>
      <c r="G135" s="268" t="s">
        <v>199</v>
      </c>
    </row>
    <row r="136" spans="1:7" ht="20.100000000000001" customHeight="1">
      <c r="A136" s="255">
        <v>144</v>
      </c>
      <c r="B136" s="265" t="s">
        <v>609</v>
      </c>
      <c r="C136" s="259" t="s">
        <v>837</v>
      </c>
      <c r="D136" s="255" t="s">
        <v>30</v>
      </c>
      <c r="E136" s="269" t="s">
        <v>836</v>
      </c>
      <c r="F136" s="264" t="s">
        <v>105</v>
      </c>
      <c r="G136" s="268" t="s">
        <v>199</v>
      </c>
    </row>
    <row r="137" spans="1:7" ht="20.100000000000001" customHeight="1">
      <c r="A137" s="255">
        <v>145</v>
      </c>
      <c r="B137" s="265" t="s">
        <v>104</v>
      </c>
      <c r="C137" s="259" t="s">
        <v>497</v>
      </c>
      <c r="D137" s="265" t="s">
        <v>79</v>
      </c>
      <c r="E137" s="269" t="s">
        <v>836</v>
      </c>
      <c r="F137" s="264" t="s">
        <v>838</v>
      </c>
      <c r="G137" s="268" t="s">
        <v>199</v>
      </c>
    </row>
    <row r="138" spans="1:7" ht="20.100000000000001" customHeight="1">
      <c r="A138" s="255">
        <v>146</v>
      </c>
      <c r="B138" s="258" t="s">
        <v>839</v>
      </c>
      <c r="C138" s="251" t="s">
        <v>498</v>
      </c>
      <c r="D138" s="265" t="s">
        <v>33</v>
      </c>
      <c r="E138" s="269" t="s">
        <v>32</v>
      </c>
      <c r="F138" s="264" t="s">
        <v>840</v>
      </c>
      <c r="G138" s="268" t="s">
        <v>199</v>
      </c>
    </row>
    <row r="139" spans="1:7" ht="20.100000000000001" customHeight="1">
      <c r="A139" s="255">
        <v>147</v>
      </c>
      <c r="B139" s="258" t="s">
        <v>499</v>
      </c>
      <c r="C139" s="251" t="s">
        <v>498</v>
      </c>
      <c r="D139" s="265" t="s">
        <v>33</v>
      </c>
      <c r="E139" s="269" t="s">
        <v>32</v>
      </c>
      <c r="F139" s="264" t="s">
        <v>103</v>
      </c>
      <c r="G139" s="268" t="s">
        <v>199</v>
      </c>
    </row>
    <row r="140" spans="1:7" ht="20.100000000000001" customHeight="1">
      <c r="A140" s="255">
        <v>148</v>
      </c>
      <c r="B140" s="258" t="s">
        <v>841</v>
      </c>
      <c r="C140" s="251" t="s">
        <v>498</v>
      </c>
      <c r="D140" s="255" t="s">
        <v>30</v>
      </c>
      <c r="E140" s="269" t="s">
        <v>32</v>
      </c>
      <c r="F140" s="264" t="s">
        <v>842</v>
      </c>
      <c r="G140" s="268" t="s">
        <v>199</v>
      </c>
    </row>
    <row r="141" spans="1:7" ht="20.100000000000001" customHeight="1">
      <c r="A141" s="255">
        <v>149</v>
      </c>
      <c r="B141" s="258" t="s">
        <v>843</v>
      </c>
      <c r="C141" s="272" t="s">
        <v>844</v>
      </c>
      <c r="D141" s="255" t="s">
        <v>30</v>
      </c>
      <c r="E141" s="269" t="s">
        <v>32</v>
      </c>
      <c r="F141" s="264" t="s">
        <v>845</v>
      </c>
      <c r="G141" s="268" t="s">
        <v>199</v>
      </c>
    </row>
    <row r="142" spans="1:7" ht="20.100000000000001" customHeight="1">
      <c r="A142" s="255">
        <v>150</v>
      </c>
      <c r="B142" s="265" t="s">
        <v>102</v>
      </c>
      <c r="C142" s="259" t="s">
        <v>1131</v>
      </c>
      <c r="D142" s="265" t="s">
        <v>33</v>
      </c>
      <c r="E142" s="269" t="s">
        <v>823</v>
      </c>
      <c r="F142" s="264" t="s">
        <v>846</v>
      </c>
      <c r="G142" s="268" t="s">
        <v>199</v>
      </c>
    </row>
    <row r="143" spans="1:7" ht="20.100000000000001" customHeight="1">
      <c r="A143" s="255">
        <v>151</v>
      </c>
      <c r="B143" s="265" t="s">
        <v>101</v>
      </c>
      <c r="C143" s="259" t="s">
        <v>1131</v>
      </c>
      <c r="D143" s="255" t="s">
        <v>30</v>
      </c>
      <c r="E143" s="269" t="s">
        <v>836</v>
      </c>
      <c r="F143" s="264" t="s">
        <v>847</v>
      </c>
      <c r="G143" s="268" t="s">
        <v>199</v>
      </c>
    </row>
    <row r="144" spans="1:7" ht="20.100000000000001" customHeight="1">
      <c r="A144" s="255">
        <v>152</v>
      </c>
      <c r="B144" s="265" t="s">
        <v>500</v>
      </c>
      <c r="C144" s="251" t="s">
        <v>1167</v>
      </c>
      <c r="D144" s="255" t="s">
        <v>30</v>
      </c>
      <c r="E144" s="269" t="s">
        <v>25</v>
      </c>
      <c r="F144" s="264" t="s">
        <v>100</v>
      </c>
      <c r="G144" s="268" t="s">
        <v>199</v>
      </c>
    </row>
    <row r="145" spans="1:7" ht="20.100000000000001" customHeight="1">
      <c r="A145" s="255">
        <v>153</v>
      </c>
      <c r="B145" s="265" t="s">
        <v>848</v>
      </c>
      <c r="C145" s="259" t="s">
        <v>646</v>
      </c>
      <c r="D145" s="265" t="s">
        <v>849</v>
      </c>
      <c r="E145" s="269" t="s">
        <v>823</v>
      </c>
      <c r="F145" s="264" t="s">
        <v>850</v>
      </c>
      <c r="G145" s="268" t="s">
        <v>200</v>
      </c>
    </row>
    <row r="146" spans="1:7" ht="20.100000000000001" customHeight="1">
      <c r="A146" s="255">
        <v>154</v>
      </c>
      <c r="B146" s="265" t="s">
        <v>851</v>
      </c>
      <c r="C146" s="259" t="s">
        <v>852</v>
      </c>
      <c r="D146" s="265" t="s">
        <v>28</v>
      </c>
      <c r="E146" s="269" t="s">
        <v>836</v>
      </c>
      <c r="F146" s="264" t="s">
        <v>853</v>
      </c>
      <c r="G146" s="268" t="s">
        <v>200</v>
      </c>
    </row>
    <row r="147" spans="1:7" ht="20.100000000000001" customHeight="1">
      <c r="A147" s="255">
        <v>155</v>
      </c>
      <c r="B147" s="273" t="s">
        <v>750</v>
      </c>
      <c r="C147" s="274" t="s">
        <v>1132</v>
      </c>
      <c r="D147" s="265" t="s">
        <v>26</v>
      </c>
      <c r="E147" s="269" t="s">
        <v>836</v>
      </c>
      <c r="F147" s="264" t="s">
        <v>854</v>
      </c>
      <c r="G147" s="268" t="s">
        <v>199</v>
      </c>
    </row>
    <row r="148" spans="1:7" ht="20.100000000000001" customHeight="1">
      <c r="A148" s="255">
        <v>156</v>
      </c>
      <c r="B148" s="273" t="s">
        <v>712</v>
      </c>
      <c r="C148" s="274" t="s">
        <v>1132</v>
      </c>
      <c r="D148" s="265" t="s">
        <v>28</v>
      </c>
      <c r="E148" s="269" t="s">
        <v>836</v>
      </c>
      <c r="F148" s="264" t="s">
        <v>855</v>
      </c>
      <c r="G148" s="268" t="s">
        <v>200</v>
      </c>
    </row>
    <row r="149" spans="1:7" ht="20.100000000000001" customHeight="1">
      <c r="A149" s="255">
        <v>157</v>
      </c>
      <c r="B149" s="265" t="s">
        <v>856</v>
      </c>
      <c r="C149" s="259" t="s">
        <v>1119</v>
      </c>
      <c r="D149" s="265" t="s">
        <v>45</v>
      </c>
      <c r="E149" s="269" t="s">
        <v>32</v>
      </c>
      <c r="F149" s="264" t="s">
        <v>99</v>
      </c>
      <c r="G149" s="268" t="s">
        <v>199</v>
      </c>
    </row>
    <row r="150" spans="1:7" ht="20.100000000000001" customHeight="1">
      <c r="A150" s="255">
        <v>158</v>
      </c>
      <c r="B150" s="265" t="s">
        <v>857</v>
      </c>
      <c r="C150" s="259" t="s">
        <v>647</v>
      </c>
      <c r="D150" s="255" t="s">
        <v>30</v>
      </c>
      <c r="E150" s="269" t="s">
        <v>32</v>
      </c>
      <c r="F150" s="264" t="s">
        <v>98</v>
      </c>
      <c r="G150" s="268" t="s">
        <v>199</v>
      </c>
    </row>
    <row r="151" spans="1:7" ht="20.100000000000001" customHeight="1">
      <c r="A151" s="255">
        <v>159</v>
      </c>
      <c r="B151" s="265" t="s">
        <v>858</v>
      </c>
      <c r="C151" s="259" t="s">
        <v>648</v>
      </c>
      <c r="D151" s="255" t="s">
        <v>30</v>
      </c>
      <c r="E151" s="269" t="s">
        <v>823</v>
      </c>
      <c r="F151" s="264" t="s">
        <v>859</v>
      </c>
      <c r="G151" s="268" t="s">
        <v>199</v>
      </c>
    </row>
    <row r="152" spans="1:7" ht="20.100000000000001" customHeight="1">
      <c r="A152" s="255">
        <v>160</v>
      </c>
      <c r="B152" s="265" t="s">
        <v>860</v>
      </c>
      <c r="C152" s="259" t="s">
        <v>1133</v>
      </c>
      <c r="D152" s="265" t="s">
        <v>802</v>
      </c>
      <c r="E152" s="269" t="s">
        <v>823</v>
      </c>
      <c r="F152" s="264" t="s">
        <v>861</v>
      </c>
      <c r="G152" s="268" t="s">
        <v>199</v>
      </c>
    </row>
    <row r="153" spans="1:7" ht="20.100000000000001" customHeight="1">
      <c r="A153" s="255">
        <v>161</v>
      </c>
      <c r="B153" s="265" t="s">
        <v>862</v>
      </c>
      <c r="C153" s="259" t="s">
        <v>649</v>
      </c>
      <c r="D153" s="255" t="s">
        <v>30</v>
      </c>
      <c r="E153" s="269" t="s">
        <v>823</v>
      </c>
      <c r="F153" s="264" t="s">
        <v>96</v>
      </c>
      <c r="G153" s="268" t="s">
        <v>201</v>
      </c>
    </row>
    <row r="154" spans="1:7" ht="20.100000000000001" customHeight="1">
      <c r="A154" s="255">
        <v>162</v>
      </c>
      <c r="B154" s="265" t="s">
        <v>863</v>
      </c>
      <c r="C154" s="259" t="s">
        <v>650</v>
      </c>
      <c r="D154" s="255" t="s">
        <v>30</v>
      </c>
      <c r="E154" s="269" t="s">
        <v>823</v>
      </c>
      <c r="F154" s="264" t="s">
        <v>864</v>
      </c>
      <c r="G154" s="268" t="s">
        <v>199</v>
      </c>
    </row>
    <row r="155" spans="1:7" ht="20.100000000000001" customHeight="1">
      <c r="A155" s="255">
        <v>164</v>
      </c>
      <c r="B155" s="265" t="s">
        <v>751</v>
      </c>
      <c r="C155" s="259" t="s">
        <v>610</v>
      </c>
      <c r="D155" s="255" t="s">
        <v>30</v>
      </c>
      <c r="E155" s="269" t="s">
        <v>865</v>
      </c>
      <c r="F155" s="264" t="s">
        <v>866</v>
      </c>
      <c r="G155" s="268" t="s">
        <v>199</v>
      </c>
    </row>
    <row r="156" spans="1:7" ht="20.100000000000001" customHeight="1">
      <c r="A156" s="255">
        <v>165</v>
      </c>
      <c r="B156" s="265" t="s">
        <v>867</v>
      </c>
      <c r="C156" s="259" t="s">
        <v>868</v>
      </c>
      <c r="D156" s="255" t="s">
        <v>30</v>
      </c>
      <c r="E156" s="269" t="s">
        <v>772</v>
      </c>
      <c r="F156" s="264" t="s">
        <v>95</v>
      </c>
      <c r="G156" s="268" t="s">
        <v>199</v>
      </c>
    </row>
    <row r="157" spans="1:7" ht="20.100000000000001" customHeight="1">
      <c r="A157" s="255">
        <v>166</v>
      </c>
      <c r="B157" s="265" t="s">
        <v>94</v>
      </c>
      <c r="C157" s="259" t="s">
        <v>611</v>
      </c>
      <c r="D157" s="265" t="s">
        <v>26</v>
      </c>
      <c r="E157" s="269" t="s">
        <v>772</v>
      </c>
      <c r="F157" s="264" t="s">
        <v>93</v>
      </c>
      <c r="G157" s="268" t="s">
        <v>199</v>
      </c>
    </row>
    <row r="158" spans="1:7" ht="20.100000000000001" customHeight="1">
      <c r="A158" s="255">
        <v>167</v>
      </c>
      <c r="B158" s="265" t="s">
        <v>92</v>
      </c>
      <c r="C158" s="259" t="s">
        <v>91</v>
      </c>
      <c r="D158" s="255" t="s">
        <v>30</v>
      </c>
      <c r="E158" s="269" t="s">
        <v>771</v>
      </c>
      <c r="F158" s="264" t="s">
        <v>90</v>
      </c>
      <c r="G158" s="268" t="s">
        <v>199</v>
      </c>
    </row>
    <row r="159" spans="1:7" ht="20.100000000000001" customHeight="1">
      <c r="A159" s="255">
        <v>168</v>
      </c>
      <c r="B159" s="265" t="s">
        <v>869</v>
      </c>
      <c r="C159" s="259" t="s">
        <v>29</v>
      </c>
      <c r="D159" s="245" t="s">
        <v>48</v>
      </c>
      <c r="E159" s="269" t="s">
        <v>772</v>
      </c>
      <c r="F159" s="264" t="s">
        <v>870</v>
      </c>
      <c r="G159" s="268" t="s">
        <v>199</v>
      </c>
    </row>
    <row r="160" spans="1:7" ht="20.100000000000001" customHeight="1">
      <c r="A160" s="255">
        <v>169</v>
      </c>
      <c r="B160" s="265" t="s">
        <v>89</v>
      </c>
      <c r="C160" s="259" t="s">
        <v>1134</v>
      </c>
      <c r="D160" s="265" t="s">
        <v>28</v>
      </c>
      <c r="E160" s="269" t="s">
        <v>772</v>
      </c>
      <c r="F160" s="264" t="s">
        <v>397</v>
      </c>
      <c r="G160" s="268" t="s">
        <v>583</v>
      </c>
    </row>
    <row r="161" spans="1:7" ht="20.100000000000001" customHeight="1">
      <c r="A161" s="255">
        <v>170</v>
      </c>
      <c r="B161" s="265" t="s">
        <v>871</v>
      </c>
      <c r="C161" s="259" t="s">
        <v>29</v>
      </c>
      <c r="D161" s="245" t="s">
        <v>48</v>
      </c>
      <c r="E161" s="269" t="s">
        <v>772</v>
      </c>
      <c r="F161" s="264" t="s">
        <v>872</v>
      </c>
      <c r="G161" s="268" t="s">
        <v>201</v>
      </c>
    </row>
    <row r="162" spans="1:7" ht="20.100000000000001" customHeight="1">
      <c r="A162" s="255">
        <v>171</v>
      </c>
      <c r="B162" s="265" t="s">
        <v>88</v>
      </c>
      <c r="C162" s="259" t="s">
        <v>501</v>
      </c>
      <c r="D162" s="245" t="s">
        <v>48</v>
      </c>
      <c r="E162" s="269" t="s">
        <v>772</v>
      </c>
      <c r="F162" s="264" t="s">
        <v>873</v>
      </c>
      <c r="G162" s="268" t="s">
        <v>201</v>
      </c>
    </row>
    <row r="163" spans="1:7" ht="20.100000000000001" customHeight="1">
      <c r="A163" s="255">
        <v>172</v>
      </c>
      <c r="B163" s="265" t="s">
        <v>87</v>
      </c>
      <c r="C163" s="259" t="s">
        <v>29</v>
      </c>
      <c r="D163" s="245" t="s">
        <v>48</v>
      </c>
      <c r="E163" s="269" t="s">
        <v>772</v>
      </c>
      <c r="F163" s="264" t="s">
        <v>874</v>
      </c>
      <c r="G163" s="268" t="s">
        <v>201</v>
      </c>
    </row>
    <row r="164" spans="1:7" ht="20.100000000000001" customHeight="1">
      <c r="A164" s="255">
        <v>173</v>
      </c>
      <c r="B164" s="265" t="s">
        <v>86</v>
      </c>
      <c r="C164" s="259" t="s">
        <v>29</v>
      </c>
      <c r="D164" s="245" t="s">
        <v>48</v>
      </c>
      <c r="E164" s="269" t="s">
        <v>772</v>
      </c>
      <c r="F164" s="264" t="s">
        <v>873</v>
      </c>
      <c r="G164" s="268" t="s">
        <v>201</v>
      </c>
    </row>
    <row r="165" spans="1:7" ht="20.100000000000001" customHeight="1">
      <c r="A165" s="255">
        <v>174</v>
      </c>
      <c r="B165" s="265" t="s">
        <v>875</v>
      </c>
      <c r="C165" s="259" t="s">
        <v>80</v>
      </c>
      <c r="D165" s="245" t="s">
        <v>48</v>
      </c>
      <c r="E165" s="269" t="s">
        <v>772</v>
      </c>
      <c r="F165" s="264" t="s">
        <v>876</v>
      </c>
      <c r="G165" s="268" t="s">
        <v>199</v>
      </c>
    </row>
    <row r="166" spans="1:7" ht="20.100000000000001" customHeight="1">
      <c r="A166" s="255">
        <v>175</v>
      </c>
      <c r="B166" s="265" t="s">
        <v>85</v>
      </c>
      <c r="C166" s="259" t="s">
        <v>612</v>
      </c>
      <c r="D166" s="245" t="s">
        <v>48</v>
      </c>
      <c r="E166" s="269" t="s">
        <v>772</v>
      </c>
      <c r="F166" s="264" t="s">
        <v>877</v>
      </c>
      <c r="G166" s="268" t="s">
        <v>199</v>
      </c>
    </row>
    <row r="167" spans="1:7" ht="20.100000000000001" customHeight="1">
      <c r="A167" s="255">
        <v>176</v>
      </c>
      <c r="B167" s="265" t="s">
        <v>878</v>
      </c>
      <c r="C167" s="259" t="s">
        <v>612</v>
      </c>
      <c r="D167" s="265" t="s">
        <v>79</v>
      </c>
      <c r="E167" s="269" t="s">
        <v>772</v>
      </c>
      <c r="F167" s="264" t="s">
        <v>879</v>
      </c>
      <c r="G167" s="268" t="s">
        <v>199</v>
      </c>
    </row>
    <row r="168" spans="1:7" ht="20.100000000000001" customHeight="1">
      <c r="A168" s="255">
        <v>177</v>
      </c>
      <c r="B168" s="265" t="s">
        <v>84</v>
      </c>
      <c r="C168" s="259" t="s">
        <v>80</v>
      </c>
      <c r="D168" s="265" t="s">
        <v>79</v>
      </c>
      <c r="E168" s="269" t="s">
        <v>772</v>
      </c>
      <c r="F168" s="264" t="s">
        <v>880</v>
      </c>
      <c r="G168" s="268" t="s">
        <v>199</v>
      </c>
    </row>
    <row r="169" spans="1:7" ht="20.100000000000001" customHeight="1">
      <c r="A169" s="255">
        <v>178</v>
      </c>
      <c r="B169" s="265" t="s">
        <v>83</v>
      </c>
      <c r="C169" s="259" t="s">
        <v>80</v>
      </c>
      <c r="D169" s="245" t="s">
        <v>48</v>
      </c>
      <c r="E169" s="269" t="s">
        <v>772</v>
      </c>
      <c r="F169" s="264" t="s">
        <v>881</v>
      </c>
      <c r="G169" s="268" t="s">
        <v>199</v>
      </c>
    </row>
    <row r="170" spans="1:7" ht="20.100000000000001" customHeight="1">
      <c r="A170" s="255">
        <v>179</v>
      </c>
      <c r="B170" s="265" t="s">
        <v>82</v>
      </c>
      <c r="C170" s="259" t="s">
        <v>80</v>
      </c>
      <c r="D170" s="245" t="s">
        <v>48</v>
      </c>
      <c r="E170" s="269" t="s">
        <v>771</v>
      </c>
      <c r="F170" s="264" t="s">
        <v>882</v>
      </c>
      <c r="G170" s="268" t="s">
        <v>199</v>
      </c>
    </row>
    <row r="171" spans="1:7" ht="20.100000000000001" customHeight="1">
      <c r="A171" s="255">
        <v>180</v>
      </c>
      <c r="B171" s="265" t="s">
        <v>81</v>
      </c>
      <c r="C171" s="259" t="s">
        <v>80</v>
      </c>
      <c r="D171" s="245" t="s">
        <v>48</v>
      </c>
      <c r="E171" s="269" t="s">
        <v>771</v>
      </c>
      <c r="F171" s="264" t="s">
        <v>883</v>
      </c>
      <c r="G171" s="268" t="s">
        <v>199</v>
      </c>
    </row>
    <row r="172" spans="1:7" ht="20.100000000000001" customHeight="1">
      <c r="A172" s="255">
        <v>181</v>
      </c>
      <c r="B172" s="265" t="s">
        <v>613</v>
      </c>
      <c r="C172" s="259" t="s">
        <v>80</v>
      </c>
      <c r="D172" s="265" t="s">
        <v>79</v>
      </c>
      <c r="E172" s="269" t="s">
        <v>771</v>
      </c>
      <c r="F172" s="264" t="s">
        <v>884</v>
      </c>
      <c r="G172" s="268" t="s">
        <v>199</v>
      </c>
    </row>
    <row r="173" spans="1:7" ht="20.100000000000001" customHeight="1">
      <c r="A173" s="255">
        <v>182</v>
      </c>
      <c r="B173" s="265" t="s">
        <v>78</v>
      </c>
      <c r="C173" s="259" t="s">
        <v>614</v>
      </c>
      <c r="D173" s="265" t="s">
        <v>45</v>
      </c>
      <c r="E173" s="269" t="s">
        <v>32</v>
      </c>
      <c r="F173" s="264" t="s">
        <v>885</v>
      </c>
      <c r="G173" s="268" t="s">
        <v>199</v>
      </c>
    </row>
    <row r="174" spans="1:7" ht="20.100000000000001" customHeight="1">
      <c r="A174" s="255">
        <v>183</v>
      </c>
      <c r="B174" s="265" t="s">
        <v>886</v>
      </c>
      <c r="C174" s="259" t="s">
        <v>614</v>
      </c>
      <c r="D174" s="265" t="s">
        <v>45</v>
      </c>
      <c r="E174" s="269" t="s">
        <v>32</v>
      </c>
      <c r="F174" s="264" t="s">
        <v>887</v>
      </c>
      <c r="G174" s="268" t="s">
        <v>199</v>
      </c>
    </row>
    <row r="175" spans="1:7" ht="20.100000000000001" customHeight="1">
      <c r="A175" s="255">
        <v>184</v>
      </c>
      <c r="B175" s="265" t="s">
        <v>77</v>
      </c>
      <c r="C175" s="259" t="s">
        <v>73</v>
      </c>
      <c r="D175" s="265" t="s">
        <v>45</v>
      </c>
      <c r="E175" s="269" t="s">
        <v>32</v>
      </c>
      <c r="F175" s="264" t="s">
        <v>76</v>
      </c>
      <c r="G175" s="268" t="s">
        <v>199</v>
      </c>
    </row>
    <row r="176" spans="1:7" ht="20.100000000000001" customHeight="1">
      <c r="A176" s="255">
        <v>185</v>
      </c>
      <c r="B176" s="265" t="s">
        <v>75</v>
      </c>
      <c r="C176" s="259" t="s">
        <v>73</v>
      </c>
      <c r="D176" s="265" t="s">
        <v>45</v>
      </c>
      <c r="E176" s="269" t="s">
        <v>25</v>
      </c>
      <c r="F176" s="264" t="s">
        <v>888</v>
      </c>
      <c r="G176" s="268" t="s">
        <v>199</v>
      </c>
    </row>
    <row r="177" spans="1:7" ht="20.100000000000001" customHeight="1">
      <c r="A177" s="255">
        <v>186</v>
      </c>
      <c r="B177" s="265" t="s">
        <v>74</v>
      </c>
      <c r="C177" s="259" t="s">
        <v>73</v>
      </c>
      <c r="D177" s="265" t="s">
        <v>45</v>
      </c>
      <c r="E177" s="269" t="s">
        <v>32</v>
      </c>
      <c r="F177" s="264" t="s">
        <v>889</v>
      </c>
      <c r="G177" s="268" t="s">
        <v>199</v>
      </c>
    </row>
    <row r="178" spans="1:7" ht="20.100000000000001" customHeight="1">
      <c r="A178" s="255">
        <v>187</v>
      </c>
      <c r="B178" s="265" t="s">
        <v>890</v>
      </c>
      <c r="C178" s="259" t="s">
        <v>67</v>
      </c>
      <c r="D178" s="245" t="s">
        <v>48</v>
      </c>
      <c r="E178" s="269" t="s">
        <v>32</v>
      </c>
      <c r="F178" s="264" t="s">
        <v>71</v>
      </c>
      <c r="G178" s="268" t="s">
        <v>199</v>
      </c>
    </row>
    <row r="179" spans="1:7" ht="20.100000000000001" customHeight="1">
      <c r="A179" s="255">
        <v>188</v>
      </c>
      <c r="B179" s="265" t="s">
        <v>72</v>
      </c>
      <c r="C179" s="259" t="s">
        <v>616</v>
      </c>
      <c r="D179" s="245" t="s">
        <v>48</v>
      </c>
      <c r="E179" s="269" t="s">
        <v>32</v>
      </c>
      <c r="F179" s="264" t="s">
        <v>71</v>
      </c>
      <c r="G179" s="268" t="s">
        <v>199</v>
      </c>
    </row>
    <row r="180" spans="1:7" ht="20.100000000000001" customHeight="1">
      <c r="A180" s="255">
        <v>189</v>
      </c>
      <c r="B180" s="265" t="s">
        <v>70</v>
      </c>
      <c r="C180" s="259" t="s">
        <v>67</v>
      </c>
      <c r="D180" s="245" t="s">
        <v>48</v>
      </c>
      <c r="E180" s="269" t="s">
        <v>771</v>
      </c>
      <c r="F180" s="264" t="s">
        <v>66</v>
      </c>
      <c r="G180" s="268" t="s">
        <v>199</v>
      </c>
    </row>
    <row r="181" spans="1:7" ht="20.100000000000001" customHeight="1">
      <c r="A181" s="255">
        <v>190</v>
      </c>
      <c r="B181" s="265" t="s">
        <v>69</v>
      </c>
      <c r="C181" s="259" t="s">
        <v>67</v>
      </c>
      <c r="D181" s="245" t="s">
        <v>48</v>
      </c>
      <c r="E181" s="269" t="s">
        <v>32</v>
      </c>
      <c r="F181" s="264" t="s">
        <v>891</v>
      </c>
      <c r="G181" s="268" t="s">
        <v>199</v>
      </c>
    </row>
    <row r="182" spans="1:7" ht="20.100000000000001" customHeight="1">
      <c r="A182" s="255">
        <v>191</v>
      </c>
      <c r="B182" s="265" t="s">
        <v>68</v>
      </c>
      <c r="C182" s="259" t="s">
        <v>67</v>
      </c>
      <c r="D182" s="245" t="s">
        <v>48</v>
      </c>
      <c r="E182" s="269" t="s">
        <v>32</v>
      </c>
      <c r="F182" s="264" t="s">
        <v>891</v>
      </c>
      <c r="G182" s="268" t="s">
        <v>199</v>
      </c>
    </row>
    <row r="183" spans="1:7" ht="20.100000000000001" customHeight="1">
      <c r="A183" s="255">
        <v>192</v>
      </c>
      <c r="B183" s="265" t="s">
        <v>615</v>
      </c>
      <c r="C183" s="259" t="s">
        <v>616</v>
      </c>
      <c r="D183" s="245" t="s">
        <v>48</v>
      </c>
      <c r="E183" s="269" t="s">
        <v>771</v>
      </c>
      <c r="F183" s="264" t="s">
        <v>66</v>
      </c>
      <c r="G183" s="268" t="s">
        <v>199</v>
      </c>
    </row>
    <row r="184" spans="1:7" ht="20.100000000000001" customHeight="1">
      <c r="A184" s="255">
        <v>193</v>
      </c>
      <c r="B184" s="265" t="s">
        <v>502</v>
      </c>
      <c r="C184" s="259" t="s">
        <v>388</v>
      </c>
      <c r="D184" s="245" t="s">
        <v>48</v>
      </c>
      <c r="E184" s="269" t="s">
        <v>772</v>
      </c>
      <c r="F184" s="264" t="s">
        <v>892</v>
      </c>
      <c r="G184" s="268" t="s">
        <v>199</v>
      </c>
    </row>
    <row r="185" spans="1:7" ht="20.100000000000001" customHeight="1">
      <c r="A185" s="255">
        <v>194</v>
      </c>
      <c r="B185" s="265" t="s">
        <v>503</v>
      </c>
      <c r="C185" s="259" t="s">
        <v>1135</v>
      </c>
      <c r="D185" s="265" t="s">
        <v>28</v>
      </c>
      <c r="E185" s="269" t="s">
        <v>32</v>
      </c>
      <c r="F185" s="264" t="s">
        <v>64</v>
      </c>
      <c r="G185" s="268" t="s">
        <v>200</v>
      </c>
    </row>
    <row r="186" spans="1:7" ht="20.100000000000001" customHeight="1">
      <c r="A186" s="255">
        <v>195</v>
      </c>
      <c r="B186" s="265" t="s">
        <v>617</v>
      </c>
      <c r="C186" s="259" t="s">
        <v>618</v>
      </c>
      <c r="D186" s="265" t="s">
        <v>1101</v>
      </c>
      <c r="E186" s="269" t="s">
        <v>25</v>
      </c>
      <c r="F186" s="264" t="s">
        <v>893</v>
      </c>
      <c r="G186" s="268" t="s">
        <v>199</v>
      </c>
    </row>
    <row r="187" spans="1:7" ht="20.100000000000001" customHeight="1">
      <c r="A187" s="255">
        <v>196</v>
      </c>
      <c r="B187" s="265" t="s">
        <v>504</v>
      </c>
      <c r="C187" s="259" t="s">
        <v>62</v>
      </c>
      <c r="D187" s="255" t="s">
        <v>30</v>
      </c>
      <c r="E187" s="269" t="s">
        <v>32</v>
      </c>
      <c r="F187" s="264" t="s">
        <v>894</v>
      </c>
      <c r="G187" s="268" t="s">
        <v>199</v>
      </c>
    </row>
    <row r="188" spans="1:7" ht="20.100000000000001" customHeight="1">
      <c r="A188" s="255">
        <v>197</v>
      </c>
      <c r="B188" s="265" t="s">
        <v>505</v>
      </c>
      <c r="C188" s="259" t="s">
        <v>619</v>
      </c>
      <c r="D188" s="265" t="s">
        <v>45</v>
      </c>
      <c r="E188" s="269" t="s">
        <v>771</v>
      </c>
      <c r="F188" s="264" t="s">
        <v>895</v>
      </c>
      <c r="G188" s="268" t="s">
        <v>199</v>
      </c>
    </row>
    <row r="189" spans="1:7" ht="20.100000000000001" customHeight="1">
      <c r="A189" s="255">
        <v>198</v>
      </c>
      <c r="B189" s="265" t="s">
        <v>620</v>
      </c>
      <c r="C189" s="259" t="s">
        <v>619</v>
      </c>
      <c r="D189" s="265" t="s">
        <v>45</v>
      </c>
      <c r="E189" s="269" t="s">
        <v>771</v>
      </c>
      <c r="F189" s="264" t="s">
        <v>896</v>
      </c>
      <c r="G189" s="268" t="s">
        <v>199</v>
      </c>
    </row>
    <row r="190" spans="1:7" ht="20.100000000000001" customHeight="1">
      <c r="A190" s="255">
        <v>199</v>
      </c>
      <c r="B190" s="265" t="s">
        <v>897</v>
      </c>
      <c r="C190" s="259" t="s">
        <v>898</v>
      </c>
      <c r="D190" s="255" t="s">
        <v>30</v>
      </c>
      <c r="E190" s="269" t="s">
        <v>772</v>
      </c>
      <c r="F190" s="264" t="s">
        <v>899</v>
      </c>
      <c r="G190" s="268" t="s">
        <v>199</v>
      </c>
    </row>
    <row r="191" spans="1:7" ht="20.100000000000001" customHeight="1">
      <c r="A191" s="255">
        <v>200</v>
      </c>
      <c r="B191" s="265" t="s">
        <v>61</v>
      </c>
      <c r="C191" s="259" t="s">
        <v>898</v>
      </c>
      <c r="D191" s="255" t="s">
        <v>30</v>
      </c>
      <c r="E191" s="269" t="s">
        <v>772</v>
      </c>
      <c r="F191" s="264" t="s">
        <v>900</v>
      </c>
      <c r="G191" s="268" t="s">
        <v>199</v>
      </c>
    </row>
    <row r="192" spans="1:7" ht="20.100000000000001" customHeight="1">
      <c r="A192" s="255">
        <v>201</v>
      </c>
      <c r="B192" s="265" t="s">
        <v>60</v>
      </c>
      <c r="C192" s="259" t="s">
        <v>898</v>
      </c>
      <c r="D192" s="255" t="s">
        <v>30</v>
      </c>
      <c r="E192" s="269" t="s">
        <v>772</v>
      </c>
      <c r="F192" s="264" t="s">
        <v>901</v>
      </c>
      <c r="G192" s="268" t="s">
        <v>199</v>
      </c>
    </row>
    <row r="193" spans="1:7" ht="20.100000000000001" customHeight="1">
      <c r="A193" s="255">
        <v>202</v>
      </c>
      <c r="B193" s="265" t="s">
        <v>902</v>
      </c>
      <c r="C193" s="259" t="s">
        <v>621</v>
      </c>
      <c r="D193" s="258" t="s">
        <v>58</v>
      </c>
      <c r="E193" s="270" t="s">
        <v>1049</v>
      </c>
      <c r="F193" s="245" t="s">
        <v>903</v>
      </c>
      <c r="G193" s="253" t="s">
        <v>199</v>
      </c>
    </row>
    <row r="194" spans="1:7" ht="20.100000000000001" customHeight="1">
      <c r="A194" s="255">
        <v>203</v>
      </c>
      <c r="B194" s="265" t="s">
        <v>59</v>
      </c>
      <c r="C194" s="275" t="s">
        <v>621</v>
      </c>
      <c r="D194" s="258" t="s">
        <v>58</v>
      </c>
      <c r="E194" s="270" t="s">
        <v>1049</v>
      </c>
      <c r="F194" s="245" t="s">
        <v>903</v>
      </c>
      <c r="G194" s="253" t="s">
        <v>199</v>
      </c>
    </row>
    <row r="195" spans="1:7" ht="20.100000000000001" customHeight="1">
      <c r="A195" s="255">
        <v>204</v>
      </c>
      <c r="B195" s="258" t="s">
        <v>506</v>
      </c>
      <c r="C195" s="259" t="s">
        <v>1136</v>
      </c>
      <c r="D195" s="245" t="s">
        <v>48</v>
      </c>
      <c r="E195" s="270" t="s">
        <v>32</v>
      </c>
      <c r="F195" s="245" t="s">
        <v>57</v>
      </c>
      <c r="G195" s="253" t="s">
        <v>199</v>
      </c>
    </row>
    <row r="196" spans="1:7" ht="20.100000000000001" customHeight="1">
      <c r="A196" s="255">
        <v>205</v>
      </c>
      <c r="B196" s="258" t="s">
        <v>56</v>
      </c>
      <c r="C196" s="259" t="s">
        <v>827</v>
      </c>
      <c r="D196" s="245" t="s">
        <v>48</v>
      </c>
      <c r="E196" s="270" t="s">
        <v>772</v>
      </c>
      <c r="F196" s="245" t="s">
        <v>55</v>
      </c>
      <c r="G196" s="253" t="s">
        <v>201</v>
      </c>
    </row>
    <row r="197" spans="1:7" ht="20.100000000000001" customHeight="1">
      <c r="A197" s="255">
        <v>206</v>
      </c>
      <c r="B197" s="258" t="s">
        <v>54</v>
      </c>
      <c r="C197" s="259" t="s">
        <v>827</v>
      </c>
      <c r="D197" s="245" t="s">
        <v>48</v>
      </c>
      <c r="E197" s="270" t="s">
        <v>772</v>
      </c>
      <c r="F197" s="245" t="s">
        <v>53</v>
      </c>
      <c r="G197" s="253" t="s">
        <v>201</v>
      </c>
    </row>
    <row r="198" spans="1:7" ht="20.100000000000001" customHeight="1">
      <c r="A198" s="255">
        <v>207</v>
      </c>
      <c r="B198" s="258" t="s">
        <v>52</v>
      </c>
      <c r="C198" s="259" t="s">
        <v>827</v>
      </c>
      <c r="D198" s="245" t="s">
        <v>48</v>
      </c>
      <c r="E198" s="270" t="s">
        <v>772</v>
      </c>
      <c r="F198" s="245" t="s">
        <v>51</v>
      </c>
      <c r="G198" s="253" t="s">
        <v>201</v>
      </c>
    </row>
    <row r="199" spans="1:7" ht="20.100000000000001" customHeight="1">
      <c r="A199" s="255">
        <v>208</v>
      </c>
      <c r="B199" s="258" t="s">
        <v>50</v>
      </c>
      <c r="C199" s="259" t="s">
        <v>904</v>
      </c>
      <c r="D199" s="245" t="s">
        <v>48</v>
      </c>
      <c r="E199" s="270" t="s">
        <v>865</v>
      </c>
      <c r="F199" s="245" t="s">
        <v>905</v>
      </c>
      <c r="G199" s="253" t="s">
        <v>199</v>
      </c>
    </row>
    <row r="200" spans="1:7" ht="20.100000000000001" customHeight="1">
      <c r="A200" s="255">
        <v>209</v>
      </c>
      <c r="B200" s="258" t="s">
        <v>906</v>
      </c>
      <c r="C200" s="259" t="s">
        <v>904</v>
      </c>
      <c r="D200" s="245" t="s">
        <v>48</v>
      </c>
      <c r="E200" s="270" t="s">
        <v>907</v>
      </c>
      <c r="F200" s="245" t="s">
        <v>49</v>
      </c>
      <c r="G200" s="253" t="s">
        <v>201</v>
      </c>
    </row>
    <row r="201" spans="1:7" ht="20.100000000000001" customHeight="1">
      <c r="A201" s="255">
        <v>210</v>
      </c>
      <c r="B201" s="276" t="s">
        <v>508</v>
      </c>
      <c r="C201" s="277" t="s">
        <v>509</v>
      </c>
      <c r="D201" s="255" t="s">
        <v>30</v>
      </c>
      <c r="E201" s="278" t="s">
        <v>32</v>
      </c>
      <c r="F201" s="279" t="s">
        <v>908</v>
      </c>
      <c r="G201" s="268" t="s">
        <v>201</v>
      </c>
    </row>
    <row r="202" spans="1:7" ht="20.100000000000001" customHeight="1">
      <c r="A202" s="255">
        <v>211</v>
      </c>
      <c r="B202" s="276" t="s">
        <v>622</v>
      </c>
      <c r="C202" s="277" t="s">
        <v>909</v>
      </c>
      <c r="D202" s="245" t="s">
        <v>48</v>
      </c>
      <c r="E202" s="278" t="s">
        <v>907</v>
      </c>
      <c r="F202" s="279" t="s">
        <v>47</v>
      </c>
      <c r="G202" s="280" t="s">
        <v>201</v>
      </c>
    </row>
    <row r="203" spans="1:7" ht="20.100000000000001" customHeight="1">
      <c r="A203" s="255">
        <v>212</v>
      </c>
      <c r="B203" s="265" t="s">
        <v>46</v>
      </c>
      <c r="C203" s="259" t="s">
        <v>524</v>
      </c>
      <c r="D203" s="258" t="s">
        <v>45</v>
      </c>
      <c r="E203" s="270" t="s">
        <v>32</v>
      </c>
      <c r="F203" s="245" t="s">
        <v>44</v>
      </c>
      <c r="G203" s="253" t="s">
        <v>199</v>
      </c>
    </row>
    <row r="204" spans="1:7" ht="20.100000000000001" customHeight="1">
      <c r="A204" s="255">
        <v>213</v>
      </c>
      <c r="B204" s="265" t="s">
        <v>510</v>
      </c>
      <c r="C204" s="281" t="s">
        <v>623</v>
      </c>
      <c r="D204" s="265" t="s">
        <v>33</v>
      </c>
      <c r="E204" s="269" t="s">
        <v>32</v>
      </c>
      <c r="F204" s="264" t="s">
        <v>31</v>
      </c>
      <c r="G204" s="268" t="s">
        <v>201</v>
      </c>
    </row>
    <row r="205" spans="1:7" ht="20.100000000000001" customHeight="1">
      <c r="A205" s="255">
        <v>214</v>
      </c>
      <c r="B205" s="265" t="s">
        <v>42</v>
      </c>
      <c r="C205" s="281" t="s">
        <v>490</v>
      </c>
      <c r="D205" s="255" t="s">
        <v>30</v>
      </c>
      <c r="E205" s="269" t="s">
        <v>32</v>
      </c>
      <c r="F205" s="264" t="s">
        <v>41</v>
      </c>
      <c r="G205" s="268" t="s">
        <v>199</v>
      </c>
    </row>
    <row r="206" spans="1:7" ht="20.100000000000001" customHeight="1">
      <c r="A206" s="255">
        <v>215</v>
      </c>
      <c r="B206" s="265" t="s">
        <v>40</v>
      </c>
      <c r="C206" s="259" t="s">
        <v>39</v>
      </c>
      <c r="D206" s="255" t="s">
        <v>30</v>
      </c>
      <c r="E206" s="270" t="s">
        <v>32</v>
      </c>
      <c r="F206" s="245" t="s">
        <v>38</v>
      </c>
      <c r="G206" s="253" t="s">
        <v>199</v>
      </c>
    </row>
    <row r="207" spans="1:7" ht="20.100000000000001" customHeight="1">
      <c r="A207" s="255">
        <v>216</v>
      </c>
      <c r="B207" s="282" t="s">
        <v>311</v>
      </c>
      <c r="C207" s="283" t="s">
        <v>647</v>
      </c>
      <c r="D207" s="255" t="s">
        <v>30</v>
      </c>
      <c r="E207" s="284" t="s">
        <v>744</v>
      </c>
      <c r="F207" s="285" t="s">
        <v>36</v>
      </c>
      <c r="G207" s="286" t="s">
        <v>199</v>
      </c>
    </row>
    <row r="208" spans="1:7" ht="20.25" customHeight="1">
      <c r="A208" s="255">
        <v>217</v>
      </c>
      <c r="B208" s="265" t="s">
        <v>910</v>
      </c>
      <c r="C208" s="259" t="s">
        <v>651</v>
      </c>
      <c r="D208" s="258" t="s">
        <v>28</v>
      </c>
      <c r="E208" s="270" t="s">
        <v>907</v>
      </c>
      <c r="F208" s="245" t="s">
        <v>911</v>
      </c>
      <c r="G208" s="253" t="s">
        <v>200</v>
      </c>
    </row>
    <row r="209" spans="1:7" ht="20.25" customHeight="1">
      <c r="A209" s="255">
        <v>218</v>
      </c>
      <c r="B209" s="265" t="s">
        <v>652</v>
      </c>
      <c r="C209" s="259" t="s">
        <v>469</v>
      </c>
      <c r="D209" s="258" t="s">
        <v>26</v>
      </c>
      <c r="E209" s="270" t="s">
        <v>25</v>
      </c>
      <c r="F209" s="245" t="s">
        <v>35</v>
      </c>
      <c r="G209" s="253" t="s">
        <v>199</v>
      </c>
    </row>
    <row r="210" spans="1:7" ht="20.25" customHeight="1">
      <c r="A210" s="255">
        <v>219</v>
      </c>
      <c r="B210" s="287" t="s">
        <v>511</v>
      </c>
      <c r="C210" s="288" t="s">
        <v>624</v>
      </c>
      <c r="D210" s="255" t="s">
        <v>30</v>
      </c>
      <c r="E210" s="289" t="s">
        <v>513</v>
      </c>
      <c r="F210" s="290" t="s">
        <v>512</v>
      </c>
      <c r="G210" s="291" t="s">
        <v>199</v>
      </c>
    </row>
    <row r="211" spans="1:7" ht="20.25" customHeight="1">
      <c r="A211" s="255">
        <v>220</v>
      </c>
      <c r="B211" s="287" t="s">
        <v>34</v>
      </c>
      <c r="C211" s="288" t="s">
        <v>912</v>
      </c>
      <c r="D211" s="255" t="s">
        <v>30</v>
      </c>
      <c r="E211" s="289" t="s">
        <v>513</v>
      </c>
      <c r="F211" s="290" t="s">
        <v>514</v>
      </c>
      <c r="G211" s="291" t="s">
        <v>199</v>
      </c>
    </row>
    <row r="212" spans="1:7" ht="20.25" customHeight="1">
      <c r="A212" s="255">
        <v>221</v>
      </c>
      <c r="B212" s="292" t="s">
        <v>515</v>
      </c>
      <c r="C212" s="293" t="s">
        <v>516</v>
      </c>
      <c r="D212" s="292" t="s">
        <v>33</v>
      </c>
      <c r="E212" s="294" t="s">
        <v>32</v>
      </c>
      <c r="F212" s="295" t="s">
        <v>31</v>
      </c>
      <c r="G212" s="296" t="s">
        <v>201</v>
      </c>
    </row>
    <row r="213" spans="1:7" ht="20.25" customHeight="1">
      <c r="A213" s="255">
        <v>222</v>
      </c>
      <c r="B213" s="265" t="s">
        <v>517</v>
      </c>
      <c r="C213" s="259" t="s">
        <v>608</v>
      </c>
      <c r="D213" s="255" t="s">
        <v>30</v>
      </c>
      <c r="E213" s="270" t="s">
        <v>513</v>
      </c>
      <c r="F213" s="245" t="s">
        <v>913</v>
      </c>
      <c r="G213" s="253" t="s">
        <v>199</v>
      </c>
    </row>
    <row r="214" spans="1:7" ht="20.25" customHeight="1">
      <c r="A214" s="255">
        <v>223</v>
      </c>
      <c r="B214" s="265" t="s">
        <v>518</v>
      </c>
      <c r="C214" s="259" t="s">
        <v>29</v>
      </c>
      <c r="D214" s="258" t="s">
        <v>28</v>
      </c>
      <c r="E214" s="270" t="s">
        <v>513</v>
      </c>
      <c r="F214" s="245" t="s">
        <v>914</v>
      </c>
      <c r="G214" s="253" t="s">
        <v>200</v>
      </c>
    </row>
    <row r="215" spans="1:7" ht="20.25" customHeight="1">
      <c r="A215" s="255">
        <v>224</v>
      </c>
      <c r="B215" s="258" t="s">
        <v>519</v>
      </c>
      <c r="C215" s="259" t="s">
        <v>653</v>
      </c>
      <c r="D215" s="258" t="s">
        <v>26</v>
      </c>
      <c r="E215" s="270" t="s">
        <v>25</v>
      </c>
      <c r="F215" s="245" t="s">
        <v>24</v>
      </c>
      <c r="G215" s="253" t="s">
        <v>199</v>
      </c>
    </row>
    <row r="216" spans="1:7" ht="20.25" customHeight="1">
      <c r="A216" s="255">
        <v>225</v>
      </c>
      <c r="B216" s="297" t="s">
        <v>915</v>
      </c>
      <c r="C216" s="298" t="s">
        <v>1137</v>
      </c>
      <c r="D216" s="255" t="s">
        <v>30</v>
      </c>
      <c r="E216" s="299" t="s">
        <v>25</v>
      </c>
      <c r="F216" s="300" t="s">
        <v>916</v>
      </c>
      <c r="G216" s="301" t="s">
        <v>199</v>
      </c>
    </row>
    <row r="217" spans="1:7" ht="20.25" customHeight="1">
      <c r="A217" s="255">
        <v>226</v>
      </c>
      <c r="B217" s="258" t="s">
        <v>520</v>
      </c>
      <c r="C217" s="259" t="s">
        <v>521</v>
      </c>
      <c r="D217" s="255" t="s">
        <v>30</v>
      </c>
      <c r="E217" s="270" t="s">
        <v>744</v>
      </c>
      <c r="F217" s="245" t="s">
        <v>522</v>
      </c>
      <c r="G217" s="253" t="s">
        <v>199</v>
      </c>
    </row>
    <row r="218" spans="1:7" ht="20.25" customHeight="1">
      <c r="A218" s="255">
        <v>227</v>
      </c>
      <c r="B218" s="258" t="s">
        <v>523</v>
      </c>
      <c r="C218" s="259" t="s">
        <v>524</v>
      </c>
      <c r="D218" s="258" t="s">
        <v>525</v>
      </c>
      <c r="E218" s="252" t="s">
        <v>513</v>
      </c>
      <c r="F218" s="245" t="s">
        <v>526</v>
      </c>
      <c r="G218" s="253" t="s">
        <v>199</v>
      </c>
    </row>
    <row r="219" spans="1:7" ht="20.25" customHeight="1">
      <c r="A219" s="255">
        <v>228</v>
      </c>
      <c r="B219" s="258" t="s">
        <v>175</v>
      </c>
      <c r="C219" s="259" t="s">
        <v>625</v>
      </c>
      <c r="D219" s="258" t="s">
        <v>527</v>
      </c>
      <c r="E219" s="252" t="s">
        <v>513</v>
      </c>
      <c r="F219" s="245" t="s">
        <v>528</v>
      </c>
      <c r="G219" s="253" t="s">
        <v>199</v>
      </c>
    </row>
    <row r="220" spans="1:7" ht="20.25" customHeight="1">
      <c r="A220" s="255">
        <v>229</v>
      </c>
      <c r="B220" s="258" t="s">
        <v>176</v>
      </c>
      <c r="C220" s="259" t="s">
        <v>625</v>
      </c>
      <c r="D220" s="258" t="s">
        <v>529</v>
      </c>
      <c r="E220" s="252" t="s">
        <v>513</v>
      </c>
      <c r="F220" s="245" t="s">
        <v>530</v>
      </c>
      <c r="G220" s="253" t="s">
        <v>199</v>
      </c>
    </row>
    <row r="221" spans="1:7" ht="20.25" customHeight="1">
      <c r="A221" s="255">
        <v>230</v>
      </c>
      <c r="B221" s="258" t="s">
        <v>312</v>
      </c>
      <c r="C221" s="259" t="s">
        <v>822</v>
      </c>
      <c r="D221" s="258" t="s">
        <v>45</v>
      </c>
      <c r="E221" s="270" t="s">
        <v>907</v>
      </c>
      <c r="F221" s="245" t="s">
        <v>113</v>
      </c>
      <c r="G221" s="253" t="s">
        <v>199</v>
      </c>
    </row>
    <row r="222" spans="1:7" s="16" customFormat="1" ht="20.25" customHeight="1">
      <c r="A222" s="255">
        <v>231</v>
      </c>
      <c r="B222" s="258" t="s">
        <v>313</v>
      </c>
      <c r="C222" s="259" t="s">
        <v>822</v>
      </c>
      <c r="D222" s="258" t="s">
        <v>45</v>
      </c>
      <c r="E222" s="270" t="s">
        <v>865</v>
      </c>
      <c r="F222" s="245" t="s">
        <v>314</v>
      </c>
      <c r="G222" s="253" t="s">
        <v>199</v>
      </c>
    </row>
    <row r="223" spans="1:7" ht="20.25" customHeight="1">
      <c r="A223" s="255">
        <v>232</v>
      </c>
      <c r="B223" s="258" t="s">
        <v>1050</v>
      </c>
      <c r="C223" s="281" t="s">
        <v>29</v>
      </c>
      <c r="D223" s="245" t="s">
        <v>48</v>
      </c>
      <c r="E223" s="269" t="s">
        <v>32</v>
      </c>
      <c r="F223" s="264" t="s">
        <v>561</v>
      </c>
      <c r="G223" s="268" t="s">
        <v>201</v>
      </c>
    </row>
    <row r="224" spans="1:7" ht="20.25" customHeight="1">
      <c r="A224" s="255">
        <v>233</v>
      </c>
      <c r="B224" s="265" t="s">
        <v>315</v>
      </c>
      <c r="C224" s="281" t="s">
        <v>531</v>
      </c>
      <c r="D224" s="265" t="s">
        <v>45</v>
      </c>
      <c r="E224" s="270" t="s">
        <v>32</v>
      </c>
      <c r="F224" s="245" t="s">
        <v>917</v>
      </c>
      <c r="G224" s="253" t="s">
        <v>199</v>
      </c>
    </row>
    <row r="225" spans="1:7" ht="20.25" customHeight="1">
      <c r="A225" s="255">
        <v>234</v>
      </c>
      <c r="B225" s="265" t="s">
        <v>316</v>
      </c>
      <c r="C225" s="281" t="s">
        <v>531</v>
      </c>
      <c r="D225" s="265" t="s">
        <v>45</v>
      </c>
      <c r="E225" s="270" t="s">
        <v>25</v>
      </c>
      <c r="F225" s="245" t="s">
        <v>918</v>
      </c>
      <c r="G225" s="253" t="s">
        <v>199</v>
      </c>
    </row>
    <row r="226" spans="1:7" s="16" customFormat="1" ht="20.25" customHeight="1">
      <c r="A226" s="255">
        <v>235</v>
      </c>
      <c r="B226" s="265" t="s">
        <v>317</v>
      </c>
      <c r="C226" s="281" t="s">
        <v>318</v>
      </c>
      <c r="D226" s="265" t="s">
        <v>45</v>
      </c>
      <c r="E226" s="270" t="s">
        <v>25</v>
      </c>
      <c r="F226" s="245" t="s">
        <v>919</v>
      </c>
      <c r="G226" s="253" t="s">
        <v>199</v>
      </c>
    </row>
    <row r="227" spans="1:7" ht="20.25" customHeight="1">
      <c r="A227" s="255">
        <v>236</v>
      </c>
      <c r="B227" s="265" t="s">
        <v>319</v>
      </c>
      <c r="C227" s="281" t="s">
        <v>318</v>
      </c>
      <c r="D227" s="265" t="s">
        <v>45</v>
      </c>
      <c r="E227" s="270" t="s">
        <v>25</v>
      </c>
      <c r="F227" s="245" t="s">
        <v>320</v>
      </c>
      <c r="G227" s="253" t="s">
        <v>199</v>
      </c>
    </row>
    <row r="228" spans="1:7" ht="20.25" customHeight="1">
      <c r="A228" s="255">
        <v>237</v>
      </c>
      <c r="B228" s="265" t="s">
        <v>321</v>
      </c>
      <c r="C228" s="281" t="s">
        <v>318</v>
      </c>
      <c r="D228" s="265" t="s">
        <v>45</v>
      </c>
      <c r="E228" s="270" t="s">
        <v>25</v>
      </c>
      <c r="F228" s="245" t="s">
        <v>920</v>
      </c>
      <c r="G228" s="253" t="s">
        <v>199</v>
      </c>
    </row>
    <row r="229" spans="1:7" ht="20.100000000000001" customHeight="1">
      <c r="A229" s="255">
        <v>238</v>
      </c>
      <c r="B229" s="265" t="s">
        <v>626</v>
      </c>
      <c r="C229" s="281" t="s">
        <v>318</v>
      </c>
      <c r="D229" s="265" t="s">
        <v>45</v>
      </c>
      <c r="E229" s="270" t="s">
        <v>25</v>
      </c>
      <c r="F229" s="245" t="s">
        <v>921</v>
      </c>
      <c r="G229" s="253" t="s">
        <v>199</v>
      </c>
    </row>
    <row r="230" spans="1:7" ht="20.100000000000001" customHeight="1">
      <c r="A230" s="255">
        <v>239</v>
      </c>
      <c r="B230" s="265" t="s">
        <v>322</v>
      </c>
      <c r="C230" s="281" t="s">
        <v>654</v>
      </c>
      <c r="D230" s="265" t="s">
        <v>28</v>
      </c>
      <c r="E230" s="270" t="s">
        <v>25</v>
      </c>
      <c r="F230" s="245" t="s">
        <v>323</v>
      </c>
      <c r="G230" s="253" t="s">
        <v>200</v>
      </c>
    </row>
    <row r="231" spans="1:7" ht="20.100000000000001" customHeight="1">
      <c r="A231" s="255">
        <v>240</v>
      </c>
      <c r="B231" s="265" t="s">
        <v>627</v>
      </c>
      <c r="C231" s="281" t="s">
        <v>922</v>
      </c>
      <c r="D231" s="265" t="s">
        <v>122</v>
      </c>
      <c r="E231" s="270" t="s">
        <v>25</v>
      </c>
      <c r="F231" s="245" t="s">
        <v>324</v>
      </c>
      <c r="G231" s="253" t="s">
        <v>199</v>
      </c>
    </row>
    <row r="232" spans="1:7" ht="20.100000000000001" customHeight="1">
      <c r="A232" s="255">
        <v>241</v>
      </c>
      <c r="B232" s="302" t="s">
        <v>532</v>
      </c>
      <c r="C232" s="303" t="s">
        <v>43</v>
      </c>
      <c r="D232" s="265" t="s">
        <v>33</v>
      </c>
      <c r="E232" s="270" t="s">
        <v>32</v>
      </c>
      <c r="F232" s="245" t="s">
        <v>325</v>
      </c>
      <c r="G232" s="253" t="s">
        <v>584</v>
      </c>
    </row>
    <row r="233" spans="1:7">
      <c r="A233" s="255">
        <v>242</v>
      </c>
      <c r="B233" s="265" t="s">
        <v>923</v>
      </c>
      <c r="C233" s="281" t="s">
        <v>628</v>
      </c>
      <c r="D233" s="265" t="s">
        <v>28</v>
      </c>
      <c r="E233" s="270" t="s">
        <v>32</v>
      </c>
      <c r="F233" s="245" t="s">
        <v>326</v>
      </c>
      <c r="G233" s="253" t="s">
        <v>200</v>
      </c>
    </row>
    <row r="234" spans="1:7">
      <c r="A234" s="255">
        <v>243</v>
      </c>
      <c r="B234" s="265" t="s">
        <v>328</v>
      </c>
      <c r="C234" s="281" t="s">
        <v>1138</v>
      </c>
      <c r="D234" s="255" t="s">
        <v>30</v>
      </c>
      <c r="E234" s="270" t="s">
        <v>907</v>
      </c>
      <c r="F234" s="245" t="s">
        <v>924</v>
      </c>
      <c r="G234" s="253" t="s">
        <v>199</v>
      </c>
    </row>
    <row r="235" spans="1:7" ht="16.5">
      <c r="A235" s="255">
        <v>244</v>
      </c>
      <c r="B235" s="258" t="s">
        <v>329</v>
      </c>
      <c r="C235" s="259" t="s">
        <v>1139</v>
      </c>
      <c r="D235" s="255" t="s">
        <v>30</v>
      </c>
      <c r="E235" s="270" t="s">
        <v>865</v>
      </c>
      <c r="F235" s="304" t="s">
        <v>330</v>
      </c>
      <c r="G235" s="268" t="s">
        <v>199</v>
      </c>
    </row>
    <row r="236" spans="1:7">
      <c r="A236" s="255">
        <v>245</v>
      </c>
      <c r="B236" s="305" t="s">
        <v>331</v>
      </c>
      <c r="C236" s="306" t="s">
        <v>629</v>
      </c>
      <c r="D236" s="245" t="s">
        <v>48</v>
      </c>
      <c r="E236" s="307" t="s">
        <v>32</v>
      </c>
      <c r="F236" s="308" t="s">
        <v>333</v>
      </c>
      <c r="G236" s="309" t="s">
        <v>199</v>
      </c>
    </row>
    <row r="237" spans="1:7">
      <c r="A237" s="255">
        <v>246</v>
      </c>
      <c r="B237" s="305" t="s">
        <v>334</v>
      </c>
      <c r="C237" s="306" t="s">
        <v>332</v>
      </c>
      <c r="D237" s="245" t="s">
        <v>48</v>
      </c>
      <c r="E237" s="307" t="s">
        <v>32</v>
      </c>
      <c r="F237" s="308" t="s">
        <v>335</v>
      </c>
      <c r="G237" s="309" t="s">
        <v>199</v>
      </c>
    </row>
    <row r="238" spans="1:7">
      <c r="A238" s="255">
        <v>247</v>
      </c>
      <c r="B238" s="305" t="s">
        <v>336</v>
      </c>
      <c r="C238" s="306" t="s">
        <v>332</v>
      </c>
      <c r="D238" s="245" t="s">
        <v>48</v>
      </c>
      <c r="E238" s="307" t="s">
        <v>32</v>
      </c>
      <c r="F238" s="308" t="s">
        <v>337</v>
      </c>
      <c r="G238" s="309" t="s">
        <v>199</v>
      </c>
    </row>
    <row r="239" spans="1:7">
      <c r="A239" s="255">
        <v>248</v>
      </c>
      <c r="B239" s="305" t="s">
        <v>338</v>
      </c>
      <c r="C239" s="306" t="s">
        <v>629</v>
      </c>
      <c r="D239" s="245" t="s">
        <v>48</v>
      </c>
      <c r="E239" s="307" t="s">
        <v>32</v>
      </c>
      <c r="F239" s="308" t="s">
        <v>339</v>
      </c>
      <c r="G239" s="309" t="s">
        <v>199</v>
      </c>
    </row>
    <row r="240" spans="1:7">
      <c r="A240" s="255">
        <v>249</v>
      </c>
      <c r="B240" s="305" t="s">
        <v>533</v>
      </c>
      <c r="C240" s="306" t="s">
        <v>332</v>
      </c>
      <c r="D240" s="245" t="s">
        <v>48</v>
      </c>
      <c r="E240" s="307" t="s">
        <v>25</v>
      </c>
      <c r="F240" s="308" t="s">
        <v>340</v>
      </c>
      <c r="G240" s="309" t="s">
        <v>199</v>
      </c>
    </row>
    <row r="241" spans="1:7">
      <c r="A241" s="255">
        <v>250</v>
      </c>
      <c r="B241" s="305" t="s">
        <v>341</v>
      </c>
      <c r="C241" s="306" t="s">
        <v>332</v>
      </c>
      <c r="D241" s="245" t="s">
        <v>48</v>
      </c>
      <c r="E241" s="307" t="s">
        <v>25</v>
      </c>
      <c r="F241" s="308" t="s">
        <v>925</v>
      </c>
      <c r="G241" s="309" t="s">
        <v>199</v>
      </c>
    </row>
    <row r="242" spans="1:7">
      <c r="A242" s="255">
        <v>251</v>
      </c>
      <c r="B242" s="305" t="s">
        <v>342</v>
      </c>
      <c r="C242" s="306" t="s">
        <v>332</v>
      </c>
      <c r="D242" s="308" t="s">
        <v>28</v>
      </c>
      <c r="E242" s="307" t="s">
        <v>25</v>
      </c>
      <c r="F242" s="308" t="s">
        <v>343</v>
      </c>
      <c r="G242" s="309" t="s">
        <v>200</v>
      </c>
    </row>
    <row r="243" spans="1:7">
      <c r="A243" s="255">
        <v>252</v>
      </c>
      <c r="B243" s="305" t="s">
        <v>344</v>
      </c>
      <c r="C243" s="306" t="s">
        <v>332</v>
      </c>
      <c r="D243" s="245" t="s">
        <v>48</v>
      </c>
      <c r="E243" s="307" t="s">
        <v>32</v>
      </c>
      <c r="F243" s="308" t="s">
        <v>345</v>
      </c>
      <c r="G243" s="309" t="s">
        <v>199</v>
      </c>
    </row>
    <row r="244" spans="1:7">
      <c r="A244" s="255">
        <v>253</v>
      </c>
      <c r="B244" s="305" t="s">
        <v>346</v>
      </c>
      <c r="C244" s="306" t="s">
        <v>332</v>
      </c>
      <c r="D244" s="245" t="s">
        <v>48</v>
      </c>
      <c r="E244" s="307" t="s">
        <v>32</v>
      </c>
      <c r="F244" s="308" t="s">
        <v>347</v>
      </c>
      <c r="G244" s="309" t="s">
        <v>199</v>
      </c>
    </row>
    <row r="245" spans="1:7">
      <c r="A245" s="255">
        <v>254</v>
      </c>
      <c r="B245" s="305" t="s">
        <v>348</v>
      </c>
      <c r="C245" s="306" t="s">
        <v>332</v>
      </c>
      <c r="D245" s="245" t="s">
        <v>48</v>
      </c>
      <c r="E245" s="307" t="s">
        <v>32</v>
      </c>
      <c r="F245" s="308" t="s">
        <v>926</v>
      </c>
      <c r="G245" s="309" t="s">
        <v>199</v>
      </c>
    </row>
    <row r="246" spans="1:7">
      <c r="A246" s="255">
        <v>255</v>
      </c>
      <c r="B246" s="305" t="s">
        <v>349</v>
      </c>
      <c r="C246" s="306" t="s">
        <v>332</v>
      </c>
      <c r="D246" s="245" t="s">
        <v>48</v>
      </c>
      <c r="E246" s="307" t="s">
        <v>25</v>
      </c>
      <c r="F246" s="308" t="s">
        <v>350</v>
      </c>
      <c r="G246" s="309" t="s">
        <v>199</v>
      </c>
    </row>
    <row r="247" spans="1:7">
      <c r="A247" s="255">
        <v>256</v>
      </c>
      <c r="B247" s="305" t="s">
        <v>351</v>
      </c>
      <c r="C247" s="306" t="s">
        <v>629</v>
      </c>
      <c r="D247" s="245" t="s">
        <v>48</v>
      </c>
      <c r="E247" s="307" t="s">
        <v>25</v>
      </c>
      <c r="F247" s="308" t="s">
        <v>352</v>
      </c>
      <c r="G247" s="309" t="s">
        <v>199</v>
      </c>
    </row>
    <row r="248" spans="1:7">
      <c r="A248" s="255">
        <v>257</v>
      </c>
      <c r="B248" s="305" t="s">
        <v>353</v>
      </c>
      <c r="C248" s="306" t="s">
        <v>332</v>
      </c>
      <c r="D248" s="255" t="s">
        <v>30</v>
      </c>
      <c r="E248" s="307" t="s">
        <v>32</v>
      </c>
      <c r="F248" s="308" t="s">
        <v>354</v>
      </c>
      <c r="G248" s="309" t="s">
        <v>199</v>
      </c>
    </row>
    <row r="249" spans="1:7">
      <c r="A249" s="255">
        <v>258</v>
      </c>
      <c r="B249" s="305" t="s">
        <v>355</v>
      </c>
      <c r="C249" s="306" t="s">
        <v>332</v>
      </c>
      <c r="D249" s="308" t="s">
        <v>33</v>
      </c>
      <c r="E249" s="307" t="s">
        <v>32</v>
      </c>
      <c r="F249" s="308" t="s">
        <v>356</v>
      </c>
      <c r="G249" s="309" t="s">
        <v>199</v>
      </c>
    </row>
    <row r="250" spans="1:7">
      <c r="A250" s="255">
        <v>259</v>
      </c>
      <c r="B250" s="305" t="s">
        <v>357</v>
      </c>
      <c r="C250" s="306" t="s">
        <v>332</v>
      </c>
      <c r="D250" s="308" t="s">
        <v>28</v>
      </c>
      <c r="E250" s="307" t="s">
        <v>32</v>
      </c>
      <c r="F250" s="308" t="s">
        <v>358</v>
      </c>
      <c r="G250" s="309" t="s">
        <v>200</v>
      </c>
    </row>
    <row r="251" spans="1:7">
      <c r="A251" s="255">
        <v>260</v>
      </c>
      <c r="B251" s="305" t="s">
        <v>359</v>
      </c>
      <c r="C251" s="306" t="s">
        <v>332</v>
      </c>
      <c r="D251" s="308" t="s">
        <v>33</v>
      </c>
      <c r="E251" s="307" t="s">
        <v>25</v>
      </c>
      <c r="F251" s="308" t="s">
        <v>360</v>
      </c>
      <c r="G251" s="309" t="s">
        <v>199</v>
      </c>
    </row>
    <row r="252" spans="1:7">
      <c r="A252" s="255">
        <v>261</v>
      </c>
      <c r="B252" s="266" t="s">
        <v>538</v>
      </c>
      <c r="C252" s="274" t="s">
        <v>927</v>
      </c>
      <c r="D252" s="266" t="s">
        <v>45</v>
      </c>
      <c r="E252" s="310" t="s">
        <v>865</v>
      </c>
      <c r="F252" s="266" t="s">
        <v>534</v>
      </c>
      <c r="G252" s="311" t="s">
        <v>199</v>
      </c>
    </row>
    <row r="253" spans="1:7">
      <c r="A253" s="255">
        <v>262</v>
      </c>
      <c r="B253" s="266" t="s">
        <v>928</v>
      </c>
      <c r="C253" s="274" t="s">
        <v>1140</v>
      </c>
      <c r="D253" s="255" t="s">
        <v>30</v>
      </c>
      <c r="E253" s="310" t="s">
        <v>25</v>
      </c>
      <c r="F253" s="266" t="s">
        <v>63</v>
      </c>
      <c r="G253" s="311" t="s">
        <v>199</v>
      </c>
    </row>
    <row r="254" spans="1:7">
      <c r="A254" s="255">
        <v>263</v>
      </c>
      <c r="B254" s="266" t="s">
        <v>593</v>
      </c>
      <c r="C254" s="274" t="s">
        <v>594</v>
      </c>
      <c r="D254" s="266" t="s">
        <v>28</v>
      </c>
      <c r="E254" s="310" t="s">
        <v>513</v>
      </c>
      <c r="F254" s="312" t="s">
        <v>397</v>
      </c>
      <c r="G254" s="313" t="s">
        <v>200</v>
      </c>
    </row>
    <row r="255" spans="1:7">
      <c r="A255" s="255">
        <v>264</v>
      </c>
      <c r="B255" s="266" t="s">
        <v>361</v>
      </c>
      <c r="C255" s="274" t="s">
        <v>655</v>
      </c>
      <c r="D255" s="266" t="s">
        <v>45</v>
      </c>
      <c r="E255" s="310" t="s">
        <v>32</v>
      </c>
      <c r="F255" s="312" t="s">
        <v>44</v>
      </c>
      <c r="G255" s="313" t="s">
        <v>199</v>
      </c>
    </row>
    <row r="256" spans="1:7">
      <c r="A256" s="255">
        <v>265</v>
      </c>
      <c r="B256" s="266" t="s">
        <v>929</v>
      </c>
      <c r="C256" s="274" t="s">
        <v>656</v>
      </c>
      <c r="D256" s="266" t="s">
        <v>28</v>
      </c>
      <c r="E256" s="310" t="s">
        <v>32</v>
      </c>
      <c r="F256" s="312" t="s">
        <v>362</v>
      </c>
      <c r="G256" s="313" t="s">
        <v>200</v>
      </c>
    </row>
    <row r="257" spans="1:7">
      <c r="A257" s="255">
        <v>266</v>
      </c>
      <c r="B257" s="266" t="s">
        <v>630</v>
      </c>
      <c r="C257" s="274" t="s">
        <v>930</v>
      </c>
      <c r="D257" s="266" t="s">
        <v>45</v>
      </c>
      <c r="E257" s="310" t="s">
        <v>865</v>
      </c>
      <c r="F257" s="314" t="s">
        <v>595</v>
      </c>
      <c r="G257" s="313" t="s">
        <v>199</v>
      </c>
    </row>
    <row r="258" spans="1:7">
      <c r="A258" s="255">
        <v>267</v>
      </c>
      <c r="B258" s="266" t="s">
        <v>631</v>
      </c>
      <c r="C258" s="274" t="s">
        <v>930</v>
      </c>
      <c r="D258" s="266" t="s">
        <v>45</v>
      </c>
      <c r="E258" s="310" t="s">
        <v>865</v>
      </c>
      <c r="F258" s="314" t="s">
        <v>596</v>
      </c>
      <c r="G258" s="313" t="s">
        <v>199</v>
      </c>
    </row>
    <row r="259" spans="1:7">
      <c r="A259" s="255">
        <v>268</v>
      </c>
      <c r="B259" s="266" t="s">
        <v>632</v>
      </c>
      <c r="C259" s="274" t="s">
        <v>930</v>
      </c>
      <c r="D259" s="266" t="s">
        <v>45</v>
      </c>
      <c r="E259" s="310" t="s">
        <v>865</v>
      </c>
      <c r="F259" s="314" t="s">
        <v>597</v>
      </c>
      <c r="G259" s="313" t="s">
        <v>199</v>
      </c>
    </row>
    <row r="260" spans="1:7">
      <c r="A260" s="255">
        <v>269</v>
      </c>
      <c r="B260" s="266" t="s">
        <v>931</v>
      </c>
      <c r="C260" s="274" t="s">
        <v>930</v>
      </c>
      <c r="D260" s="266" t="s">
        <v>45</v>
      </c>
      <c r="E260" s="310" t="s">
        <v>865</v>
      </c>
      <c r="F260" s="314" t="s">
        <v>598</v>
      </c>
      <c r="G260" s="313" t="s">
        <v>199</v>
      </c>
    </row>
    <row r="261" spans="1:7">
      <c r="A261" s="255">
        <v>270</v>
      </c>
      <c r="B261" s="266" t="s">
        <v>932</v>
      </c>
      <c r="C261" s="274" t="s">
        <v>657</v>
      </c>
      <c r="D261" s="255" t="s">
        <v>30</v>
      </c>
      <c r="E261" s="310" t="s">
        <v>25</v>
      </c>
      <c r="F261" s="312" t="s">
        <v>539</v>
      </c>
      <c r="G261" s="313" t="s">
        <v>199</v>
      </c>
    </row>
    <row r="262" spans="1:7">
      <c r="A262" s="255">
        <v>271</v>
      </c>
      <c r="B262" s="266" t="s">
        <v>633</v>
      </c>
      <c r="C262" s="274" t="s">
        <v>536</v>
      </c>
      <c r="D262" s="266" t="s">
        <v>33</v>
      </c>
      <c r="E262" s="310" t="s">
        <v>32</v>
      </c>
      <c r="F262" s="312" t="s">
        <v>537</v>
      </c>
      <c r="G262" s="313" t="s">
        <v>199</v>
      </c>
    </row>
    <row r="263" spans="1:7">
      <c r="A263" s="255">
        <v>272</v>
      </c>
      <c r="B263" s="266" t="s">
        <v>933</v>
      </c>
      <c r="C263" s="274" t="s">
        <v>658</v>
      </c>
      <c r="D263" s="266" t="s">
        <v>45</v>
      </c>
      <c r="E263" s="310" t="s">
        <v>25</v>
      </c>
      <c r="F263" s="312" t="s">
        <v>541</v>
      </c>
      <c r="G263" s="313" t="s">
        <v>199</v>
      </c>
    </row>
    <row r="264" spans="1:7">
      <c r="A264" s="255">
        <v>273</v>
      </c>
      <c r="B264" s="266" t="s">
        <v>542</v>
      </c>
      <c r="C264" s="274" t="s">
        <v>540</v>
      </c>
      <c r="D264" s="266" t="s">
        <v>45</v>
      </c>
      <c r="E264" s="310" t="s">
        <v>25</v>
      </c>
      <c r="F264" s="312" t="s">
        <v>543</v>
      </c>
      <c r="G264" s="313" t="s">
        <v>199</v>
      </c>
    </row>
    <row r="265" spans="1:7">
      <c r="A265" s="255">
        <v>274</v>
      </c>
      <c r="B265" s="266" t="s">
        <v>544</v>
      </c>
      <c r="C265" s="274" t="s">
        <v>540</v>
      </c>
      <c r="D265" s="266" t="s">
        <v>45</v>
      </c>
      <c r="E265" s="310" t="s">
        <v>25</v>
      </c>
      <c r="F265" s="312" t="s">
        <v>545</v>
      </c>
      <c r="G265" s="313" t="s">
        <v>199</v>
      </c>
    </row>
    <row r="266" spans="1:7">
      <c r="A266" s="255">
        <v>275</v>
      </c>
      <c r="B266" s="266" t="s">
        <v>934</v>
      </c>
      <c r="C266" s="274" t="s">
        <v>935</v>
      </c>
      <c r="D266" s="255" t="s">
        <v>30</v>
      </c>
      <c r="E266" s="310" t="s">
        <v>32</v>
      </c>
      <c r="F266" s="312" t="s">
        <v>936</v>
      </c>
      <c r="G266" s="313" t="s">
        <v>199</v>
      </c>
    </row>
    <row r="267" spans="1:7">
      <c r="A267" s="255">
        <v>276</v>
      </c>
      <c r="B267" s="266" t="s">
        <v>546</v>
      </c>
      <c r="C267" s="274" t="s">
        <v>935</v>
      </c>
      <c r="D267" s="255" t="s">
        <v>30</v>
      </c>
      <c r="E267" s="310" t="s">
        <v>32</v>
      </c>
      <c r="F267" s="312" t="s">
        <v>937</v>
      </c>
      <c r="G267" s="313" t="s">
        <v>199</v>
      </c>
    </row>
    <row r="268" spans="1:7">
      <c r="A268" s="255">
        <v>277</v>
      </c>
      <c r="B268" s="266" t="s">
        <v>547</v>
      </c>
      <c r="C268" s="274" t="s">
        <v>935</v>
      </c>
      <c r="D268" s="255" t="s">
        <v>30</v>
      </c>
      <c r="E268" s="310" t="s">
        <v>32</v>
      </c>
      <c r="F268" s="312" t="s">
        <v>938</v>
      </c>
      <c r="G268" s="313" t="s">
        <v>199</v>
      </c>
    </row>
    <row r="269" spans="1:7">
      <c r="A269" s="255">
        <v>278</v>
      </c>
      <c r="B269" s="266" t="s">
        <v>548</v>
      </c>
      <c r="C269" s="274" t="s">
        <v>935</v>
      </c>
      <c r="D269" s="255" t="s">
        <v>30</v>
      </c>
      <c r="E269" s="310" t="s">
        <v>32</v>
      </c>
      <c r="F269" s="312" t="s">
        <v>938</v>
      </c>
      <c r="G269" s="313" t="s">
        <v>199</v>
      </c>
    </row>
    <row r="270" spans="1:7">
      <c r="A270" s="255">
        <v>279</v>
      </c>
      <c r="B270" s="266" t="s">
        <v>549</v>
      </c>
      <c r="C270" s="274" t="s">
        <v>935</v>
      </c>
      <c r="D270" s="255" t="s">
        <v>30</v>
      </c>
      <c r="E270" s="310" t="s">
        <v>32</v>
      </c>
      <c r="F270" s="312" t="s">
        <v>938</v>
      </c>
      <c r="G270" s="313" t="s">
        <v>199</v>
      </c>
    </row>
    <row r="271" spans="1:7">
      <c r="A271" s="255">
        <v>280</v>
      </c>
      <c r="B271" s="266" t="s">
        <v>939</v>
      </c>
      <c r="C271" s="274" t="s">
        <v>634</v>
      </c>
      <c r="D271" s="266" t="s">
        <v>79</v>
      </c>
      <c r="E271" s="310" t="s">
        <v>32</v>
      </c>
      <c r="F271" s="312" t="s">
        <v>550</v>
      </c>
      <c r="G271" s="313" t="s">
        <v>199</v>
      </c>
    </row>
    <row r="272" spans="1:7">
      <c r="A272" s="255">
        <v>281</v>
      </c>
      <c r="B272" s="265" t="s">
        <v>551</v>
      </c>
      <c r="C272" s="274" t="s">
        <v>635</v>
      </c>
      <c r="D272" s="266" t="s">
        <v>33</v>
      </c>
      <c r="E272" s="310" t="s">
        <v>25</v>
      </c>
      <c r="F272" s="312" t="s">
        <v>552</v>
      </c>
      <c r="G272" s="313" t="s">
        <v>199</v>
      </c>
    </row>
    <row r="273" spans="1:7">
      <c r="A273" s="315">
        <v>282</v>
      </c>
      <c r="B273" s="273" t="s">
        <v>940</v>
      </c>
      <c r="C273" s="274" t="s">
        <v>636</v>
      </c>
      <c r="D273" s="266" t="s">
        <v>28</v>
      </c>
      <c r="E273" s="310" t="s">
        <v>32</v>
      </c>
      <c r="F273" s="312" t="s">
        <v>555</v>
      </c>
      <c r="G273" s="313" t="s">
        <v>200</v>
      </c>
    </row>
    <row r="274" spans="1:7">
      <c r="A274" s="315">
        <v>283</v>
      </c>
      <c r="B274" s="273" t="s">
        <v>562</v>
      </c>
      <c r="C274" s="274" t="s">
        <v>659</v>
      </c>
      <c r="D274" s="266" t="s">
        <v>97</v>
      </c>
      <c r="E274" s="310" t="s">
        <v>32</v>
      </c>
      <c r="F274" s="312" t="s">
        <v>564</v>
      </c>
      <c r="G274" s="313" t="s">
        <v>199</v>
      </c>
    </row>
    <row r="275" spans="1:7">
      <c r="A275" s="315">
        <v>284</v>
      </c>
      <c r="B275" s="273" t="s">
        <v>565</v>
      </c>
      <c r="C275" s="274" t="s">
        <v>563</v>
      </c>
      <c r="D275" s="266" t="s">
        <v>97</v>
      </c>
      <c r="E275" s="310" t="s">
        <v>25</v>
      </c>
      <c r="F275" s="312" t="s">
        <v>566</v>
      </c>
      <c r="G275" s="313" t="s">
        <v>199</v>
      </c>
    </row>
    <row r="276" spans="1:7">
      <c r="A276" s="315">
        <v>285</v>
      </c>
      <c r="B276" s="273" t="s">
        <v>567</v>
      </c>
      <c r="C276" s="274" t="s">
        <v>563</v>
      </c>
      <c r="D276" s="266" t="s">
        <v>97</v>
      </c>
      <c r="E276" s="310" t="s">
        <v>25</v>
      </c>
      <c r="F276" s="312" t="s">
        <v>568</v>
      </c>
      <c r="G276" s="313" t="s">
        <v>199</v>
      </c>
    </row>
    <row r="277" spans="1:7">
      <c r="A277" s="315">
        <v>286</v>
      </c>
      <c r="B277" s="273" t="s">
        <v>569</v>
      </c>
      <c r="C277" s="274" t="s">
        <v>563</v>
      </c>
      <c r="D277" s="266" t="s">
        <v>97</v>
      </c>
      <c r="E277" s="310" t="s">
        <v>25</v>
      </c>
      <c r="F277" s="312" t="s">
        <v>570</v>
      </c>
      <c r="G277" s="313" t="s">
        <v>199</v>
      </c>
    </row>
    <row r="278" spans="1:7">
      <c r="A278" s="315">
        <v>287</v>
      </c>
      <c r="B278" s="273" t="s">
        <v>571</v>
      </c>
      <c r="C278" s="274" t="s">
        <v>563</v>
      </c>
      <c r="D278" s="266" t="s">
        <v>97</v>
      </c>
      <c r="E278" s="310" t="s">
        <v>25</v>
      </c>
      <c r="F278" s="312" t="s">
        <v>572</v>
      </c>
      <c r="G278" s="313" t="s">
        <v>199</v>
      </c>
    </row>
    <row r="279" spans="1:7">
      <c r="A279" s="315">
        <v>288</v>
      </c>
      <c r="B279" s="273" t="s">
        <v>573</v>
      </c>
      <c r="C279" s="274" t="s">
        <v>574</v>
      </c>
      <c r="D279" s="266" t="s">
        <v>97</v>
      </c>
      <c r="E279" s="310" t="s">
        <v>25</v>
      </c>
      <c r="F279" s="312" t="s">
        <v>575</v>
      </c>
      <c r="G279" s="313" t="s">
        <v>199</v>
      </c>
    </row>
    <row r="280" spans="1:7">
      <c r="A280" s="315">
        <v>289</v>
      </c>
      <c r="B280" s="273" t="s">
        <v>576</v>
      </c>
      <c r="C280" s="274" t="s">
        <v>1141</v>
      </c>
      <c r="D280" s="245" t="s">
        <v>48</v>
      </c>
      <c r="E280" s="310" t="s">
        <v>25</v>
      </c>
      <c r="F280" s="312" t="s">
        <v>1093</v>
      </c>
      <c r="G280" s="313" t="s">
        <v>1092</v>
      </c>
    </row>
    <row r="281" spans="1:7">
      <c r="A281" s="315">
        <v>290</v>
      </c>
      <c r="B281" s="273" t="s">
        <v>637</v>
      </c>
      <c r="C281" s="274" t="s">
        <v>39</v>
      </c>
      <c r="D281" s="266" t="s">
        <v>97</v>
      </c>
      <c r="E281" s="310" t="s">
        <v>32</v>
      </c>
      <c r="F281" s="312" t="s">
        <v>580</v>
      </c>
      <c r="G281" s="313" t="s">
        <v>199</v>
      </c>
    </row>
    <row r="282" spans="1:7">
      <c r="A282" s="315">
        <v>291</v>
      </c>
      <c r="B282" s="273" t="s">
        <v>585</v>
      </c>
      <c r="C282" s="274" t="s">
        <v>586</v>
      </c>
      <c r="D282" s="245" t="s">
        <v>48</v>
      </c>
      <c r="E282" s="310" t="s">
        <v>32</v>
      </c>
      <c r="F282" s="312" t="s">
        <v>587</v>
      </c>
      <c r="G282" s="313" t="s">
        <v>584</v>
      </c>
    </row>
    <row r="283" spans="1:7">
      <c r="A283" s="315">
        <v>292</v>
      </c>
      <c r="B283" s="273" t="s">
        <v>588</v>
      </c>
      <c r="C283" s="274" t="s">
        <v>660</v>
      </c>
      <c r="D283" s="245" t="s">
        <v>48</v>
      </c>
      <c r="E283" s="310" t="s">
        <v>25</v>
      </c>
      <c r="F283" s="312" t="s">
        <v>589</v>
      </c>
      <c r="G283" s="313" t="s">
        <v>199</v>
      </c>
    </row>
    <row r="284" spans="1:7">
      <c r="A284" s="315">
        <v>293</v>
      </c>
      <c r="B284" s="258" t="s">
        <v>941</v>
      </c>
      <c r="C284" s="259" t="s">
        <v>621</v>
      </c>
      <c r="D284" s="258" t="s">
        <v>58</v>
      </c>
      <c r="E284" s="270" t="s">
        <v>513</v>
      </c>
      <c r="F284" s="258" t="s">
        <v>942</v>
      </c>
      <c r="G284" s="313" t="s">
        <v>199</v>
      </c>
    </row>
    <row r="285" spans="1:7">
      <c r="A285" s="315">
        <v>294</v>
      </c>
      <c r="B285" s="273" t="s">
        <v>590</v>
      </c>
      <c r="C285" s="274" t="s">
        <v>591</v>
      </c>
      <c r="D285" s="266" t="s">
        <v>26</v>
      </c>
      <c r="E285" s="310" t="s">
        <v>25</v>
      </c>
      <c r="F285" s="312" t="s">
        <v>592</v>
      </c>
      <c r="G285" s="313" t="s">
        <v>199</v>
      </c>
    </row>
    <row r="286" spans="1:7">
      <c r="A286" s="315">
        <v>295</v>
      </c>
      <c r="B286" s="273" t="s">
        <v>599</v>
      </c>
      <c r="C286" s="274" t="s">
        <v>1142</v>
      </c>
      <c r="D286" s="266" t="s">
        <v>33</v>
      </c>
      <c r="E286" s="310" t="s">
        <v>32</v>
      </c>
      <c r="F286" s="312" t="s">
        <v>600</v>
      </c>
      <c r="G286" s="268" t="s">
        <v>199</v>
      </c>
    </row>
    <row r="287" spans="1:7">
      <c r="A287" s="273">
        <v>298</v>
      </c>
      <c r="B287" s="273" t="s">
        <v>1169</v>
      </c>
      <c r="C287" s="251" t="s">
        <v>1167</v>
      </c>
      <c r="D287" s="266" t="s">
        <v>26</v>
      </c>
      <c r="E287" s="316" t="s">
        <v>25</v>
      </c>
      <c r="F287" s="312" t="s">
        <v>638</v>
      </c>
      <c r="G287" s="313" t="s">
        <v>199</v>
      </c>
    </row>
    <row r="288" spans="1:7">
      <c r="A288" s="273">
        <v>299</v>
      </c>
      <c r="B288" s="273" t="s">
        <v>1170</v>
      </c>
      <c r="C288" s="251" t="s">
        <v>1167</v>
      </c>
      <c r="D288" s="266" t="s">
        <v>26</v>
      </c>
      <c r="E288" s="316" t="s">
        <v>25</v>
      </c>
      <c r="F288" s="312" t="s">
        <v>638</v>
      </c>
      <c r="G288" s="313" t="s">
        <v>199</v>
      </c>
    </row>
    <row r="289" spans="1:7">
      <c r="A289" s="273">
        <v>300</v>
      </c>
      <c r="B289" s="273" t="s">
        <v>943</v>
      </c>
      <c r="C289" s="274" t="s">
        <v>65</v>
      </c>
      <c r="D289" s="266" t="s">
        <v>28</v>
      </c>
      <c r="E289" s="316" t="s">
        <v>907</v>
      </c>
      <c r="F289" s="312" t="s">
        <v>944</v>
      </c>
      <c r="G289" s="313" t="s">
        <v>200</v>
      </c>
    </row>
    <row r="290" spans="1:7">
      <c r="A290" s="273">
        <v>301</v>
      </c>
      <c r="B290" s="273" t="s">
        <v>639</v>
      </c>
      <c r="C290" s="274" t="s">
        <v>65</v>
      </c>
      <c r="D290" s="266" t="s">
        <v>28</v>
      </c>
      <c r="E290" s="316" t="s">
        <v>907</v>
      </c>
      <c r="F290" s="312" t="s">
        <v>945</v>
      </c>
      <c r="G290" s="313" t="s">
        <v>200</v>
      </c>
    </row>
    <row r="291" spans="1:7">
      <c r="A291" s="273">
        <v>302</v>
      </c>
      <c r="B291" s="273" t="s">
        <v>640</v>
      </c>
      <c r="C291" s="274" t="s">
        <v>65</v>
      </c>
      <c r="D291" s="266" t="s">
        <v>28</v>
      </c>
      <c r="E291" s="316" t="s">
        <v>907</v>
      </c>
      <c r="F291" s="312" t="s">
        <v>946</v>
      </c>
      <c r="G291" s="313" t="s">
        <v>200</v>
      </c>
    </row>
    <row r="292" spans="1:7">
      <c r="A292" s="273">
        <v>303</v>
      </c>
      <c r="B292" s="273" t="s">
        <v>641</v>
      </c>
      <c r="C292" s="274" t="s">
        <v>65</v>
      </c>
      <c r="D292" s="266" t="s">
        <v>28</v>
      </c>
      <c r="E292" s="316" t="s">
        <v>907</v>
      </c>
      <c r="F292" s="312" t="s">
        <v>947</v>
      </c>
      <c r="G292" s="313" t="s">
        <v>200</v>
      </c>
    </row>
    <row r="293" spans="1:7">
      <c r="A293" s="273">
        <v>304</v>
      </c>
      <c r="B293" s="273" t="s">
        <v>642</v>
      </c>
      <c r="C293" s="274" t="s">
        <v>624</v>
      </c>
      <c r="D293" s="255" t="s">
        <v>30</v>
      </c>
      <c r="E293" s="316" t="s">
        <v>32</v>
      </c>
      <c r="F293" s="312" t="s">
        <v>643</v>
      </c>
      <c r="G293" s="313" t="s">
        <v>199</v>
      </c>
    </row>
    <row r="294" spans="1:7">
      <c r="A294" s="273">
        <v>305</v>
      </c>
      <c r="B294" s="273" t="s">
        <v>948</v>
      </c>
      <c r="C294" s="274" t="s">
        <v>661</v>
      </c>
      <c r="D294" s="245" t="s">
        <v>48</v>
      </c>
      <c r="E294" s="316" t="s">
        <v>25</v>
      </c>
      <c r="F294" s="312" t="s">
        <v>662</v>
      </c>
      <c r="G294" s="313" t="s">
        <v>199</v>
      </c>
    </row>
    <row r="295" spans="1:7">
      <c r="A295" s="317">
        <v>306</v>
      </c>
      <c r="B295" s="318" t="s">
        <v>713</v>
      </c>
      <c r="C295" s="319" t="s">
        <v>1143</v>
      </c>
      <c r="D295" s="312" t="s">
        <v>28</v>
      </c>
      <c r="E295" s="312" t="s">
        <v>25</v>
      </c>
      <c r="F295" s="312" t="s">
        <v>714</v>
      </c>
      <c r="G295" s="268" t="s">
        <v>200</v>
      </c>
    </row>
    <row r="296" spans="1:7">
      <c r="A296" s="317">
        <v>307</v>
      </c>
      <c r="B296" s="318" t="s">
        <v>715</v>
      </c>
      <c r="C296" s="319" t="s">
        <v>1132</v>
      </c>
      <c r="D296" s="312" t="s">
        <v>26</v>
      </c>
      <c r="E296" s="312" t="s">
        <v>25</v>
      </c>
      <c r="F296" s="312" t="s">
        <v>716</v>
      </c>
      <c r="G296" s="313" t="s">
        <v>199</v>
      </c>
    </row>
    <row r="297" spans="1:7">
      <c r="A297" s="273">
        <v>308</v>
      </c>
      <c r="B297" s="320" t="s">
        <v>717</v>
      </c>
      <c r="C297" s="320" t="s">
        <v>718</v>
      </c>
      <c r="D297" s="245" t="s">
        <v>48</v>
      </c>
      <c r="E297" s="321" t="s">
        <v>744</v>
      </c>
      <c r="F297" s="320" t="s">
        <v>719</v>
      </c>
      <c r="G297" s="320" t="s">
        <v>199</v>
      </c>
    </row>
    <row r="298" spans="1:7">
      <c r="A298" s="273">
        <v>309</v>
      </c>
      <c r="B298" s="320" t="s">
        <v>720</v>
      </c>
      <c r="C298" s="320" t="s">
        <v>718</v>
      </c>
      <c r="D298" s="245" t="s">
        <v>48</v>
      </c>
      <c r="E298" s="321" t="s">
        <v>744</v>
      </c>
      <c r="F298" s="320" t="s">
        <v>721</v>
      </c>
      <c r="G298" s="320" t="s">
        <v>199</v>
      </c>
    </row>
    <row r="299" spans="1:7">
      <c r="A299" s="273">
        <v>310</v>
      </c>
      <c r="B299" s="320" t="s">
        <v>722</v>
      </c>
      <c r="C299" s="320" t="s">
        <v>949</v>
      </c>
      <c r="D299" s="245" t="s">
        <v>48</v>
      </c>
      <c r="E299" s="321" t="s">
        <v>744</v>
      </c>
      <c r="F299" s="320" t="s">
        <v>723</v>
      </c>
      <c r="G299" s="320" t="s">
        <v>199</v>
      </c>
    </row>
    <row r="300" spans="1:7">
      <c r="A300" s="273">
        <v>311</v>
      </c>
      <c r="B300" s="320" t="s">
        <v>724</v>
      </c>
      <c r="C300" s="320" t="s">
        <v>718</v>
      </c>
      <c r="D300" s="245" t="s">
        <v>48</v>
      </c>
      <c r="E300" s="321" t="s">
        <v>744</v>
      </c>
      <c r="F300" s="320" t="s">
        <v>725</v>
      </c>
      <c r="G300" s="320" t="s">
        <v>199</v>
      </c>
    </row>
    <row r="301" spans="1:7">
      <c r="A301" s="273">
        <v>312</v>
      </c>
      <c r="B301" s="320" t="s">
        <v>726</v>
      </c>
      <c r="C301" s="320" t="s">
        <v>718</v>
      </c>
      <c r="D301" s="322" t="s">
        <v>26</v>
      </c>
      <c r="E301" s="321" t="s">
        <v>744</v>
      </c>
      <c r="F301" s="320" t="s">
        <v>727</v>
      </c>
      <c r="G301" s="320" t="s">
        <v>199</v>
      </c>
    </row>
    <row r="302" spans="1:7">
      <c r="A302" s="273">
        <v>313</v>
      </c>
      <c r="B302" s="320" t="s">
        <v>728</v>
      </c>
      <c r="C302" s="320" t="s">
        <v>718</v>
      </c>
      <c r="D302" s="245" t="s">
        <v>48</v>
      </c>
      <c r="E302" s="321" t="s">
        <v>744</v>
      </c>
      <c r="F302" s="320" t="s">
        <v>729</v>
      </c>
      <c r="G302" s="320" t="s">
        <v>199</v>
      </c>
    </row>
    <row r="303" spans="1:7">
      <c r="A303" s="273">
        <v>314</v>
      </c>
      <c r="B303" s="320" t="s">
        <v>730</v>
      </c>
      <c r="C303" s="320" t="s">
        <v>718</v>
      </c>
      <c r="D303" s="245" t="s">
        <v>48</v>
      </c>
      <c r="E303" s="321" t="s">
        <v>744</v>
      </c>
      <c r="F303" s="320" t="s">
        <v>731</v>
      </c>
      <c r="G303" s="320" t="s">
        <v>199</v>
      </c>
    </row>
    <row r="304" spans="1:7">
      <c r="A304" s="273">
        <v>315</v>
      </c>
      <c r="B304" s="320" t="s">
        <v>732</v>
      </c>
      <c r="C304" s="320" t="s">
        <v>718</v>
      </c>
      <c r="D304" s="322" t="s">
        <v>45</v>
      </c>
      <c r="E304" s="321" t="s">
        <v>744</v>
      </c>
      <c r="F304" s="320" t="s">
        <v>733</v>
      </c>
      <c r="G304" s="320" t="s">
        <v>199</v>
      </c>
    </row>
    <row r="305" spans="1:7">
      <c r="A305" s="273">
        <v>316</v>
      </c>
      <c r="B305" s="320" t="s">
        <v>734</v>
      </c>
      <c r="C305" s="320" t="s">
        <v>718</v>
      </c>
      <c r="D305" s="245" t="s">
        <v>48</v>
      </c>
      <c r="E305" s="321" t="s">
        <v>744</v>
      </c>
      <c r="F305" s="320" t="s">
        <v>735</v>
      </c>
      <c r="G305" s="320" t="s">
        <v>199</v>
      </c>
    </row>
    <row r="306" spans="1:7">
      <c r="A306" s="273">
        <v>317</v>
      </c>
      <c r="B306" s="320" t="s">
        <v>736</v>
      </c>
      <c r="C306" s="320" t="s">
        <v>718</v>
      </c>
      <c r="D306" s="322" t="s">
        <v>79</v>
      </c>
      <c r="E306" s="321" t="s">
        <v>744</v>
      </c>
      <c r="F306" s="320" t="s">
        <v>737</v>
      </c>
      <c r="G306" s="320" t="s">
        <v>199</v>
      </c>
    </row>
    <row r="307" spans="1:7">
      <c r="A307" s="273">
        <v>318</v>
      </c>
      <c r="B307" s="320" t="s">
        <v>738</v>
      </c>
      <c r="C307" s="320" t="s">
        <v>718</v>
      </c>
      <c r="D307" s="322" t="s">
        <v>739</v>
      </c>
      <c r="E307" s="321" t="s">
        <v>744</v>
      </c>
      <c r="F307" s="320" t="s">
        <v>740</v>
      </c>
      <c r="G307" s="320" t="s">
        <v>199</v>
      </c>
    </row>
    <row r="308" spans="1:7">
      <c r="A308" s="273">
        <v>319</v>
      </c>
      <c r="B308" s="320" t="s">
        <v>741</v>
      </c>
      <c r="C308" s="320" t="s">
        <v>718</v>
      </c>
      <c r="D308" s="322" t="s">
        <v>26</v>
      </c>
      <c r="E308" s="321" t="s">
        <v>744</v>
      </c>
      <c r="F308" s="320" t="s">
        <v>742</v>
      </c>
      <c r="G308" s="320" t="s">
        <v>199</v>
      </c>
    </row>
    <row r="309" spans="1:7">
      <c r="A309" s="273">
        <v>320</v>
      </c>
      <c r="B309" s="320" t="s">
        <v>950</v>
      </c>
      <c r="C309" s="320" t="s">
        <v>743</v>
      </c>
      <c r="D309" s="322" t="s">
        <v>122</v>
      </c>
      <c r="E309" s="321" t="s">
        <v>744</v>
      </c>
      <c r="F309" s="320" t="s">
        <v>745</v>
      </c>
      <c r="G309" s="320" t="s">
        <v>199</v>
      </c>
    </row>
    <row r="310" spans="1:7">
      <c r="A310" s="273">
        <v>321</v>
      </c>
      <c r="B310" s="243" t="s">
        <v>951</v>
      </c>
      <c r="C310" s="244" t="s">
        <v>466</v>
      </c>
      <c r="D310" s="255" t="s">
        <v>30</v>
      </c>
      <c r="E310" s="246" t="s">
        <v>32</v>
      </c>
      <c r="F310" s="243" t="s">
        <v>746</v>
      </c>
      <c r="G310" s="248" t="s">
        <v>199</v>
      </c>
    </row>
    <row r="311" spans="1:7">
      <c r="A311" s="273">
        <v>322</v>
      </c>
      <c r="B311" s="243" t="s">
        <v>752</v>
      </c>
      <c r="C311" s="244" t="s">
        <v>753</v>
      </c>
      <c r="D311" s="245" t="s">
        <v>33</v>
      </c>
      <c r="E311" s="246" t="s">
        <v>32</v>
      </c>
      <c r="F311" s="243" t="s">
        <v>952</v>
      </c>
      <c r="G311" s="248" t="s">
        <v>199</v>
      </c>
    </row>
    <row r="312" spans="1:7">
      <c r="A312" s="273">
        <v>323</v>
      </c>
      <c r="B312" s="243" t="s">
        <v>953</v>
      </c>
      <c r="C312" s="244" t="s">
        <v>753</v>
      </c>
      <c r="D312" s="245" t="s">
        <v>33</v>
      </c>
      <c r="E312" s="246" t="s">
        <v>25</v>
      </c>
      <c r="F312" s="243" t="s">
        <v>754</v>
      </c>
      <c r="G312" s="248" t="s">
        <v>201</v>
      </c>
    </row>
    <row r="313" spans="1:7">
      <c r="A313" s="273">
        <v>324</v>
      </c>
      <c r="B313" s="243" t="s">
        <v>954</v>
      </c>
      <c r="C313" s="244" t="s">
        <v>753</v>
      </c>
      <c r="D313" s="245" t="s">
        <v>28</v>
      </c>
      <c r="E313" s="246" t="s">
        <v>25</v>
      </c>
      <c r="F313" s="243" t="s">
        <v>955</v>
      </c>
      <c r="G313" s="248" t="s">
        <v>200</v>
      </c>
    </row>
    <row r="314" spans="1:7">
      <c r="A314" s="273">
        <v>325</v>
      </c>
      <c r="B314" s="243" t="s">
        <v>956</v>
      </c>
      <c r="C314" s="244" t="s">
        <v>753</v>
      </c>
      <c r="D314" s="255" t="s">
        <v>30</v>
      </c>
      <c r="E314" s="246" t="s">
        <v>25</v>
      </c>
      <c r="F314" s="243" t="s">
        <v>957</v>
      </c>
      <c r="G314" s="248" t="s">
        <v>199</v>
      </c>
    </row>
    <row r="315" spans="1:7">
      <c r="A315" s="273">
        <v>326</v>
      </c>
      <c r="B315" s="243" t="s">
        <v>755</v>
      </c>
      <c r="C315" s="244" t="s">
        <v>753</v>
      </c>
      <c r="D315" s="255" t="s">
        <v>30</v>
      </c>
      <c r="E315" s="246" t="s">
        <v>25</v>
      </c>
      <c r="F315" s="243" t="s">
        <v>756</v>
      </c>
      <c r="G315" s="248" t="s">
        <v>201</v>
      </c>
    </row>
    <row r="316" spans="1:7">
      <c r="A316" s="242">
        <v>327</v>
      </c>
      <c r="B316" s="243" t="s">
        <v>958</v>
      </c>
      <c r="C316" s="244" t="s">
        <v>1144</v>
      </c>
      <c r="D316" s="255" t="s">
        <v>30</v>
      </c>
      <c r="E316" s="246" t="s">
        <v>32</v>
      </c>
      <c r="F316" s="243" t="s">
        <v>757</v>
      </c>
      <c r="G316" s="248" t="s">
        <v>199</v>
      </c>
    </row>
    <row r="317" spans="1:7">
      <c r="A317" s="317">
        <v>328</v>
      </c>
      <c r="B317" s="323" t="s">
        <v>959</v>
      </c>
      <c r="C317" s="244" t="s">
        <v>610</v>
      </c>
      <c r="D317" s="245" t="s">
        <v>33</v>
      </c>
      <c r="E317" s="243" t="s">
        <v>32</v>
      </c>
      <c r="F317" s="243" t="s">
        <v>960</v>
      </c>
      <c r="G317" s="248" t="s">
        <v>199</v>
      </c>
    </row>
    <row r="318" spans="1:7">
      <c r="A318" s="317">
        <v>329</v>
      </c>
      <c r="B318" s="243" t="s">
        <v>961</v>
      </c>
      <c r="C318" s="244" t="s">
        <v>753</v>
      </c>
      <c r="D318" s="255" t="s">
        <v>30</v>
      </c>
      <c r="E318" s="243" t="s">
        <v>25</v>
      </c>
      <c r="F318" s="243" t="s">
        <v>957</v>
      </c>
      <c r="G318" s="248" t="s">
        <v>199</v>
      </c>
    </row>
    <row r="319" spans="1:7">
      <c r="A319" s="242">
        <v>330</v>
      </c>
      <c r="B319" s="243" t="s">
        <v>962</v>
      </c>
      <c r="C319" s="244" t="s">
        <v>963</v>
      </c>
      <c r="D319" s="245" t="s">
        <v>122</v>
      </c>
      <c r="E319" s="246" t="s">
        <v>25</v>
      </c>
      <c r="F319" s="243" t="s">
        <v>964</v>
      </c>
      <c r="G319" s="248" t="s">
        <v>199</v>
      </c>
    </row>
    <row r="320" spans="1:7">
      <c r="A320" s="242">
        <f>1+A319</f>
        <v>331</v>
      </c>
      <c r="B320" s="243" t="s">
        <v>965</v>
      </c>
      <c r="C320" s="244" t="s">
        <v>649</v>
      </c>
      <c r="D320" s="245" t="s">
        <v>28</v>
      </c>
      <c r="E320" s="246" t="s">
        <v>25</v>
      </c>
      <c r="F320" s="243" t="s">
        <v>966</v>
      </c>
      <c r="G320" s="248" t="s">
        <v>200</v>
      </c>
    </row>
    <row r="321" spans="1:7">
      <c r="A321" s="242">
        <f t="shared" ref="A321:A334" si="0">1+A320</f>
        <v>332</v>
      </c>
      <c r="B321" s="243" t="s">
        <v>967</v>
      </c>
      <c r="C321" s="244" t="s">
        <v>968</v>
      </c>
      <c r="D321" s="245" t="s">
        <v>45</v>
      </c>
      <c r="E321" s="246" t="s">
        <v>25</v>
      </c>
      <c r="F321" s="243" t="s">
        <v>969</v>
      </c>
      <c r="G321" s="248" t="s">
        <v>199</v>
      </c>
    </row>
    <row r="322" spans="1:7">
      <c r="A322" s="242">
        <f t="shared" si="0"/>
        <v>333</v>
      </c>
      <c r="B322" s="265" t="s">
        <v>970</v>
      </c>
      <c r="C322" s="255" t="s">
        <v>971</v>
      </c>
      <c r="D322" s="255" t="s">
        <v>45</v>
      </c>
      <c r="E322" s="255" t="s">
        <v>32</v>
      </c>
      <c r="F322" s="265" t="s">
        <v>972</v>
      </c>
      <c r="G322" s="324" t="s">
        <v>199</v>
      </c>
    </row>
    <row r="323" spans="1:7">
      <c r="A323" s="242">
        <f t="shared" si="0"/>
        <v>334</v>
      </c>
      <c r="B323" s="265" t="s">
        <v>973</v>
      </c>
      <c r="C323" s="255" t="s">
        <v>971</v>
      </c>
      <c r="D323" s="255" t="s">
        <v>45</v>
      </c>
      <c r="E323" s="255" t="s">
        <v>25</v>
      </c>
      <c r="F323" s="265" t="s">
        <v>974</v>
      </c>
      <c r="G323" s="324" t="s">
        <v>199</v>
      </c>
    </row>
    <row r="324" spans="1:7">
      <c r="A324" s="242">
        <f t="shared" si="0"/>
        <v>335</v>
      </c>
      <c r="B324" s="265" t="s">
        <v>975</v>
      </c>
      <c r="C324" s="255" t="s">
        <v>971</v>
      </c>
      <c r="D324" s="255" t="s">
        <v>45</v>
      </c>
      <c r="E324" s="255" t="s">
        <v>25</v>
      </c>
      <c r="F324" s="265" t="s">
        <v>976</v>
      </c>
      <c r="G324" s="324" t="s">
        <v>199</v>
      </c>
    </row>
    <row r="325" spans="1:7">
      <c r="A325" s="242">
        <f t="shared" si="0"/>
        <v>336</v>
      </c>
      <c r="B325" s="265" t="s">
        <v>1014</v>
      </c>
      <c r="C325" s="255" t="s">
        <v>661</v>
      </c>
      <c r="D325" s="255" t="s">
        <v>28</v>
      </c>
      <c r="E325" s="255" t="s">
        <v>32</v>
      </c>
      <c r="F325" s="265" t="s">
        <v>977</v>
      </c>
      <c r="G325" s="324" t="s">
        <v>200</v>
      </c>
    </row>
    <row r="326" spans="1:7">
      <c r="A326" s="242">
        <f t="shared" si="0"/>
        <v>337</v>
      </c>
      <c r="B326" s="265" t="s">
        <v>978</v>
      </c>
      <c r="C326" s="255" t="s">
        <v>979</v>
      </c>
      <c r="D326" s="255" t="s">
        <v>33</v>
      </c>
      <c r="E326" s="255" t="s">
        <v>507</v>
      </c>
      <c r="F326" s="265" t="s">
        <v>980</v>
      </c>
      <c r="G326" s="324" t="s">
        <v>201</v>
      </c>
    </row>
    <row r="327" spans="1:7">
      <c r="A327" s="242">
        <f t="shared" si="0"/>
        <v>338</v>
      </c>
      <c r="B327" s="265" t="s">
        <v>981</v>
      </c>
      <c r="C327" s="255" t="s">
        <v>979</v>
      </c>
      <c r="D327" s="255" t="s">
        <v>33</v>
      </c>
      <c r="E327" s="255" t="s">
        <v>507</v>
      </c>
      <c r="F327" s="265" t="s">
        <v>980</v>
      </c>
      <c r="G327" s="324" t="s">
        <v>201</v>
      </c>
    </row>
    <row r="328" spans="1:7">
      <c r="A328" s="242">
        <f t="shared" si="0"/>
        <v>339</v>
      </c>
      <c r="B328" s="255" t="s">
        <v>982</v>
      </c>
      <c r="C328" s="255" t="s">
        <v>983</v>
      </c>
      <c r="D328" s="255" t="s">
        <v>33</v>
      </c>
      <c r="E328" s="255" t="s">
        <v>27</v>
      </c>
      <c r="F328" s="255" t="s">
        <v>984</v>
      </c>
      <c r="G328" s="255" t="s">
        <v>199</v>
      </c>
    </row>
    <row r="329" spans="1:7">
      <c r="A329" s="242">
        <f t="shared" si="0"/>
        <v>340</v>
      </c>
      <c r="B329" s="325" t="s">
        <v>985</v>
      </c>
      <c r="C329" s="255" t="s">
        <v>983</v>
      </c>
      <c r="D329" s="255" t="s">
        <v>33</v>
      </c>
      <c r="E329" s="255" t="s">
        <v>27</v>
      </c>
      <c r="F329" s="255" t="s">
        <v>986</v>
      </c>
      <c r="G329" s="255" t="s">
        <v>199</v>
      </c>
    </row>
    <row r="330" spans="1:7">
      <c r="A330" s="242">
        <f t="shared" si="0"/>
        <v>341</v>
      </c>
      <c r="B330" s="255" t="s">
        <v>987</v>
      </c>
      <c r="C330" s="255" t="s">
        <v>983</v>
      </c>
      <c r="D330" s="255" t="s">
        <v>33</v>
      </c>
      <c r="E330" s="255" t="s">
        <v>37</v>
      </c>
      <c r="F330" s="255" t="s">
        <v>988</v>
      </c>
      <c r="G330" s="255" t="s">
        <v>199</v>
      </c>
    </row>
    <row r="331" spans="1:7">
      <c r="A331" s="242">
        <f t="shared" si="0"/>
        <v>342</v>
      </c>
      <c r="B331" s="255" t="s">
        <v>989</v>
      </c>
      <c r="C331" s="255" t="s">
        <v>983</v>
      </c>
      <c r="D331" s="255" t="s">
        <v>33</v>
      </c>
      <c r="E331" s="255" t="s">
        <v>37</v>
      </c>
      <c r="F331" s="255" t="s">
        <v>990</v>
      </c>
      <c r="G331" s="255" t="s">
        <v>199</v>
      </c>
    </row>
    <row r="332" spans="1:7">
      <c r="A332" s="242">
        <f t="shared" si="0"/>
        <v>343</v>
      </c>
      <c r="B332" s="255" t="s">
        <v>991</v>
      </c>
      <c r="C332" s="255" t="s">
        <v>983</v>
      </c>
      <c r="D332" s="255" t="s">
        <v>33</v>
      </c>
      <c r="E332" s="255" t="s">
        <v>37</v>
      </c>
      <c r="F332" s="255" t="s">
        <v>992</v>
      </c>
      <c r="G332" s="255" t="s">
        <v>199</v>
      </c>
    </row>
    <row r="333" spans="1:7">
      <c r="A333" s="242">
        <f t="shared" si="0"/>
        <v>344</v>
      </c>
      <c r="B333" s="255" t="s">
        <v>993</v>
      </c>
      <c r="C333" s="255" t="s">
        <v>983</v>
      </c>
      <c r="D333" s="255" t="s">
        <v>33</v>
      </c>
      <c r="E333" s="255" t="s">
        <v>37</v>
      </c>
      <c r="F333" s="255" t="s">
        <v>994</v>
      </c>
      <c r="G333" s="255" t="s">
        <v>199</v>
      </c>
    </row>
    <row r="334" spans="1:7">
      <c r="A334" s="242">
        <f t="shared" si="0"/>
        <v>345</v>
      </c>
      <c r="B334" s="255" t="s">
        <v>995</v>
      </c>
      <c r="C334" s="255" t="s">
        <v>983</v>
      </c>
      <c r="D334" s="255" t="s">
        <v>30</v>
      </c>
      <c r="E334" s="255" t="s">
        <v>27</v>
      </c>
      <c r="F334" s="255" t="s">
        <v>996</v>
      </c>
      <c r="G334" s="255" t="s">
        <v>199</v>
      </c>
    </row>
    <row r="335" spans="1:7">
      <c r="A335" s="242">
        <f>1+A334</f>
        <v>346</v>
      </c>
      <c r="B335" s="255" t="s">
        <v>997</v>
      </c>
      <c r="C335" s="255" t="s">
        <v>983</v>
      </c>
      <c r="D335" s="255" t="s">
        <v>30</v>
      </c>
      <c r="E335" s="255" t="s">
        <v>27</v>
      </c>
      <c r="F335" s="255" t="s">
        <v>998</v>
      </c>
      <c r="G335" s="255" t="s">
        <v>199</v>
      </c>
    </row>
    <row r="336" spans="1:7">
      <c r="A336" s="242">
        <f t="shared" ref="A336:A352" si="1">1+A335</f>
        <v>347</v>
      </c>
      <c r="B336" s="324" t="s">
        <v>1015</v>
      </c>
      <c r="C336" s="324" t="s">
        <v>1145</v>
      </c>
      <c r="D336" s="245" t="s">
        <v>783</v>
      </c>
      <c r="E336" s="255" t="s">
        <v>27</v>
      </c>
      <c r="F336" s="265" t="s">
        <v>1016</v>
      </c>
      <c r="G336" s="248" t="s">
        <v>1017</v>
      </c>
    </row>
    <row r="337" spans="1:7">
      <c r="A337" s="242">
        <f t="shared" si="1"/>
        <v>348</v>
      </c>
      <c r="B337" s="265" t="s">
        <v>1018</v>
      </c>
      <c r="C337" s="255" t="s">
        <v>1019</v>
      </c>
      <c r="D337" s="255" t="s">
        <v>30</v>
      </c>
      <c r="E337" s="255" t="s">
        <v>32</v>
      </c>
      <c r="F337" s="265" t="s">
        <v>1020</v>
      </c>
      <c r="G337" s="324" t="s">
        <v>199</v>
      </c>
    </row>
    <row r="338" spans="1:7">
      <c r="A338" s="242">
        <f t="shared" si="1"/>
        <v>349</v>
      </c>
      <c r="B338" s="265" t="s">
        <v>1021</v>
      </c>
      <c r="C338" s="255" t="s">
        <v>1019</v>
      </c>
      <c r="D338" s="255" t="s">
        <v>30</v>
      </c>
      <c r="E338" s="255" t="s">
        <v>32</v>
      </c>
      <c r="F338" s="265" t="s">
        <v>1022</v>
      </c>
      <c r="G338" s="324" t="s">
        <v>199</v>
      </c>
    </row>
    <row r="339" spans="1:7">
      <c r="A339" s="242">
        <f t="shared" si="1"/>
        <v>350</v>
      </c>
      <c r="B339" s="265" t="s">
        <v>1023</v>
      </c>
      <c r="C339" s="255" t="s">
        <v>1019</v>
      </c>
      <c r="D339" s="255" t="s">
        <v>30</v>
      </c>
      <c r="E339" s="255" t="s">
        <v>25</v>
      </c>
      <c r="F339" s="265" t="s">
        <v>1024</v>
      </c>
      <c r="G339" s="324" t="s">
        <v>201</v>
      </c>
    </row>
    <row r="340" spans="1:7">
      <c r="A340" s="242">
        <f t="shared" si="1"/>
        <v>351</v>
      </c>
      <c r="B340" s="265" t="s">
        <v>1025</v>
      </c>
      <c r="C340" s="255" t="s">
        <v>1019</v>
      </c>
      <c r="D340" s="255" t="s">
        <v>30</v>
      </c>
      <c r="E340" s="255" t="s">
        <v>25</v>
      </c>
      <c r="F340" s="265" t="s">
        <v>1026</v>
      </c>
      <c r="G340" s="324" t="s">
        <v>201</v>
      </c>
    </row>
    <row r="341" spans="1:7">
      <c r="A341" s="242">
        <f t="shared" si="1"/>
        <v>352</v>
      </c>
      <c r="B341" s="265" t="s">
        <v>1027</v>
      </c>
      <c r="C341" s="255" t="s">
        <v>1019</v>
      </c>
      <c r="D341" s="255" t="s">
        <v>30</v>
      </c>
      <c r="E341" s="255" t="s">
        <v>25</v>
      </c>
      <c r="F341" s="265" t="s">
        <v>1028</v>
      </c>
      <c r="G341" s="324" t="s">
        <v>201</v>
      </c>
    </row>
    <row r="342" spans="1:7">
      <c r="A342" s="242">
        <f t="shared" si="1"/>
        <v>353</v>
      </c>
      <c r="B342" s="265" t="s">
        <v>1029</v>
      </c>
      <c r="C342" s="255" t="s">
        <v>1019</v>
      </c>
      <c r="D342" s="255" t="s">
        <v>30</v>
      </c>
      <c r="E342" s="255" t="s">
        <v>25</v>
      </c>
      <c r="F342" s="265" t="s">
        <v>1030</v>
      </c>
      <c r="G342" s="324" t="s">
        <v>201</v>
      </c>
    </row>
    <row r="343" spans="1:7">
      <c r="A343" s="242">
        <f t="shared" si="1"/>
        <v>354</v>
      </c>
      <c r="B343" s="265" t="s">
        <v>1031</v>
      </c>
      <c r="C343" s="255" t="s">
        <v>1019</v>
      </c>
      <c r="D343" s="255" t="s">
        <v>30</v>
      </c>
      <c r="E343" s="255" t="s">
        <v>25</v>
      </c>
      <c r="F343" s="265" t="s">
        <v>1032</v>
      </c>
      <c r="G343" s="324" t="s">
        <v>201</v>
      </c>
    </row>
    <row r="344" spans="1:7">
      <c r="A344" s="242">
        <f t="shared" si="1"/>
        <v>355</v>
      </c>
      <c r="B344" s="265" t="s">
        <v>1033</v>
      </c>
      <c r="C344" s="255" t="s">
        <v>1019</v>
      </c>
      <c r="D344" s="255" t="s">
        <v>30</v>
      </c>
      <c r="E344" s="255" t="s">
        <v>25</v>
      </c>
      <c r="F344" s="265" t="s">
        <v>1034</v>
      </c>
      <c r="G344" s="324" t="s">
        <v>201</v>
      </c>
    </row>
    <row r="345" spans="1:7">
      <c r="A345" s="242">
        <f t="shared" si="1"/>
        <v>356</v>
      </c>
      <c r="B345" s="265" t="s">
        <v>1035</v>
      </c>
      <c r="C345" s="255" t="s">
        <v>1019</v>
      </c>
      <c r="D345" s="255" t="s">
        <v>33</v>
      </c>
      <c r="E345" s="255" t="s">
        <v>25</v>
      </c>
      <c r="F345" s="265" t="s">
        <v>1036</v>
      </c>
      <c r="G345" s="324" t="s">
        <v>201</v>
      </c>
    </row>
    <row r="346" spans="1:7">
      <c r="A346" s="242">
        <f t="shared" si="1"/>
        <v>357</v>
      </c>
      <c r="B346" s="265" t="s">
        <v>1037</v>
      </c>
      <c r="C346" s="255" t="s">
        <v>1019</v>
      </c>
      <c r="D346" s="255" t="s">
        <v>33</v>
      </c>
      <c r="E346" s="255" t="s">
        <v>25</v>
      </c>
      <c r="F346" s="265" t="s">
        <v>1038</v>
      </c>
      <c r="G346" s="324" t="s">
        <v>201</v>
      </c>
    </row>
    <row r="347" spans="1:7">
      <c r="A347" s="242">
        <f t="shared" si="1"/>
        <v>358</v>
      </c>
      <c r="B347" s="265" t="s">
        <v>1039</v>
      </c>
      <c r="C347" s="255" t="s">
        <v>1040</v>
      </c>
      <c r="D347" s="255" t="s">
        <v>33</v>
      </c>
      <c r="E347" s="255" t="s">
        <v>25</v>
      </c>
      <c r="F347" s="265" t="s">
        <v>1041</v>
      </c>
      <c r="G347" s="324" t="s">
        <v>201</v>
      </c>
    </row>
    <row r="348" spans="1:7">
      <c r="A348" s="242">
        <f t="shared" si="1"/>
        <v>359</v>
      </c>
      <c r="B348" s="265" t="s">
        <v>1042</v>
      </c>
      <c r="C348" s="255" t="s">
        <v>1019</v>
      </c>
      <c r="D348" s="255" t="s">
        <v>33</v>
      </c>
      <c r="E348" s="255" t="s">
        <v>25</v>
      </c>
      <c r="F348" s="265" t="s">
        <v>1043</v>
      </c>
      <c r="G348" s="324" t="s">
        <v>201</v>
      </c>
    </row>
    <row r="349" spans="1:7">
      <c r="A349" s="242">
        <f t="shared" si="1"/>
        <v>360</v>
      </c>
      <c r="B349" s="265" t="s">
        <v>1044</v>
      </c>
      <c r="C349" s="255" t="s">
        <v>1019</v>
      </c>
      <c r="D349" s="255" t="s">
        <v>33</v>
      </c>
      <c r="E349" s="255" t="s">
        <v>25</v>
      </c>
      <c r="F349" s="265" t="s">
        <v>1045</v>
      </c>
      <c r="G349" s="324" t="s">
        <v>201</v>
      </c>
    </row>
    <row r="350" spans="1:7">
      <c r="A350" s="242">
        <f t="shared" si="1"/>
        <v>361</v>
      </c>
      <c r="B350" s="265" t="s">
        <v>1046</v>
      </c>
      <c r="C350" s="255" t="s">
        <v>1019</v>
      </c>
      <c r="D350" s="255" t="s">
        <v>33</v>
      </c>
      <c r="E350" s="255" t="s">
        <v>25</v>
      </c>
      <c r="F350" s="265" t="s">
        <v>1047</v>
      </c>
      <c r="G350" s="324" t="s">
        <v>201</v>
      </c>
    </row>
    <row r="351" spans="1:7">
      <c r="A351" s="242">
        <f t="shared" si="1"/>
        <v>362</v>
      </c>
      <c r="B351" s="265" t="s">
        <v>1146</v>
      </c>
      <c r="C351" s="255" t="s">
        <v>708</v>
      </c>
      <c r="D351" s="245" t="s">
        <v>45</v>
      </c>
      <c r="E351" s="269" t="s">
        <v>32</v>
      </c>
      <c r="F351" s="265" t="s">
        <v>1048</v>
      </c>
      <c r="G351" s="324" t="s">
        <v>199</v>
      </c>
    </row>
    <row r="352" spans="1:7" ht="54">
      <c r="A352" s="242">
        <f t="shared" si="1"/>
        <v>363</v>
      </c>
      <c r="B352" s="326" t="s">
        <v>1051</v>
      </c>
      <c r="C352" s="255" t="s">
        <v>1147</v>
      </c>
      <c r="D352" s="255" t="s">
        <v>33</v>
      </c>
      <c r="E352" s="255" t="s">
        <v>25</v>
      </c>
      <c r="F352" s="327" t="s">
        <v>1052</v>
      </c>
      <c r="G352" s="324" t="s">
        <v>199</v>
      </c>
    </row>
    <row r="353" spans="1:7">
      <c r="A353" s="242">
        <f>1+A352</f>
        <v>364</v>
      </c>
      <c r="B353" s="265" t="s">
        <v>1053</v>
      </c>
      <c r="C353" s="255" t="s">
        <v>1054</v>
      </c>
      <c r="D353" s="245" t="s">
        <v>48</v>
      </c>
      <c r="E353" s="255" t="s">
        <v>32</v>
      </c>
      <c r="F353" s="265" t="s">
        <v>1055</v>
      </c>
      <c r="G353" s="324" t="s">
        <v>199</v>
      </c>
    </row>
    <row r="354" spans="1:7">
      <c r="A354" s="242">
        <f t="shared" ref="A354:A382" si="2">1+A353</f>
        <v>365</v>
      </c>
      <c r="B354" s="265" t="s">
        <v>1056</v>
      </c>
      <c r="C354" s="326" t="s">
        <v>1057</v>
      </c>
      <c r="D354" s="245" t="s">
        <v>48</v>
      </c>
      <c r="E354" s="255" t="s">
        <v>32</v>
      </c>
      <c r="F354" s="265" t="s">
        <v>1058</v>
      </c>
      <c r="G354" s="324" t="s">
        <v>199</v>
      </c>
    </row>
    <row r="355" spans="1:7">
      <c r="A355" s="242">
        <f t="shared" si="2"/>
        <v>366</v>
      </c>
      <c r="B355" s="265" t="s">
        <v>1059</v>
      </c>
      <c r="C355" s="324" t="s">
        <v>1060</v>
      </c>
      <c r="D355" s="245" t="s">
        <v>48</v>
      </c>
      <c r="E355" s="255" t="s">
        <v>1061</v>
      </c>
      <c r="F355" s="255" t="s">
        <v>1062</v>
      </c>
      <c r="G355" s="326" t="s">
        <v>199</v>
      </c>
    </row>
    <row r="356" spans="1:7">
      <c r="A356" s="242">
        <f t="shared" si="2"/>
        <v>367</v>
      </c>
      <c r="B356" s="265" t="s">
        <v>1063</v>
      </c>
      <c r="C356" s="324" t="s">
        <v>1148</v>
      </c>
      <c r="D356" s="255" t="s">
        <v>26</v>
      </c>
      <c r="E356" s="255" t="s">
        <v>1064</v>
      </c>
      <c r="F356" s="255" t="s">
        <v>1065</v>
      </c>
      <c r="G356" s="326" t="s">
        <v>199</v>
      </c>
    </row>
    <row r="357" spans="1:7">
      <c r="A357" s="242">
        <f t="shared" si="2"/>
        <v>368</v>
      </c>
      <c r="B357" s="265" t="s">
        <v>1066</v>
      </c>
      <c r="C357" s="324" t="s">
        <v>1060</v>
      </c>
      <c r="D357" s="245" t="s">
        <v>48</v>
      </c>
      <c r="E357" s="255" t="s">
        <v>1061</v>
      </c>
      <c r="F357" s="255" t="s">
        <v>1067</v>
      </c>
      <c r="G357" s="326" t="s">
        <v>199</v>
      </c>
    </row>
    <row r="358" spans="1:7">
      <c r="A358" s="242">
        <f t="shared" si="2"/>
        <v>369</v>
      </c>
      <c r="B358" s="265" t="s">
        <v>1068</v>
      </c>
      <c r="C358" s="324" t="s">
        <v>1148</v>
      </c>
      <c r="D358" s="255" t="s">
        <v>26</v>
      </c>
      <c r="E358" s="255" t="s">
        <v>1064</v>
      </c>
      <c r="F358" s="255" t="s">
        <v>1069</v>
      </c>
      <c r="G358" s="326" t="s">
        <v>199</v>
      </c>
    </row>
    <row r="359" spans="1:7">
      <c r="A359" s="242">
        <f t="shared" si="2"/>
        <v>370</v>
      </c>
      <c r="B359" s="265" t="s">
        <v>1070</v>
      </c>
      <c r="C359" s="324" t="s">
        <v>1148</v>
      </c>
      <c r="D359" s="255" t="s">
        <v>26</v>
      </c>
      <c r="E359" s="255" t="s">
        <v>1064</v>
      </c>
      <c r="F359" s="255" t="s">
        <v>1071</v>
      </c>
      <c r="G359" s="326" t="s">
        <v>199</v>
      </c>
    </row>
    <row r="360" spans="1:7">
      <c r="A360" s="242">
        <f t="shared" si="2"/>
        <v>371</v>
      </c>
      <c r="B360" s="265" t="s">
        <v>1072</v>
      </c>
      <c r="C360" s="324" t="s">
        <v>1148</v>
      </c>
      <c r="D360" s="255" t="s">
        <v>26</v>
      </c>
      <c r="E360" s="255" t="s">
        <v>1064</v>
      </c>
      <c r="F360" s="255" t="s">
        <v>1071</v>
      </c>
      <c r="G360" s="326" t="s">
        <v>199</v>
      </c>
    </row>
    <row r="361" spans="1:7">
      <c r="A361" s="242">
        <f t="shared" si="2"/>
        <v>372</v>
      </c>
      <c r="B361" s="265" t="s">
        <v>1073</v>
      </c>
      <c r="C361" s="324" t="s">
        <v>1148</v>
      </c>
      <c r="D361" s="255" t="s">
        <v>26</v>
      </c>
      <c r="E361" s="255" t="s">
        <v>1064</v>
      </c>
      <c r="F361" s="255" t="s">
        <v>1071</v>
      </c>
      <c r="G361" s="326" t="s">
        <v>199</v>
      </c>
    </row>
    <row r="362" spans="1:7">
      <c r="A362" s="242">
        <f t="shared" si="2"/>
        <v>373</v>
      </c>
      <c r="B362" s="265" t="s">
        <v>1074</v>
      </c>
      <c r="C362" s="324" t="s">
        <v>1148</v>
      </c>
      <c r="D362" s="255" t="s">
        <v>26</v>
      </c>
      <c r="E362" s="255" t="s">
        <v>1064</v>
      </c>
      <c r="F362" s="255" t="s">
        <v>1075</v>
      </c>
      <c r="G362" s="326" t="s">
        <v>199</v>
      </c>
    </row>
    <row r="363" spans="1:7">
      <c r="A363" s="242">
        <f t="shared" si="2"/>
        <v>374</v>
      </c>
      <c r="B363" s="265" t="s">
        <v>1076</v>
      </c>
      <c r="C363" s="324" t="s">
        <v>1077</v>
      </c>
      <c r="D363" s="255" t="s">
        <v>45</v>
      </c>
      <c r="E363" s="255" t="s">
        <v>32</v>
      </c>
      <c r="F363" s="255" t="s">
        <v>1078</v>
      </c>
      <c r="G363" s="326" t="s">
        <v>1092</v>
      </c>
    </row>
    <row r="364" spans="1:7">
      <c r="A364" s="242">
        <f t="shared" si="2"/>
        <v>375</v>
      </c>
      <c r="B364" s="265" t="s">
        <v>1079</v>
      </c>
      <c r="C364" s="324" t="s">
        <v>1077</v>
      </c>
      <c r="D364" s="255" t="s">
        <v>45</v>
      </c>
      <c r="E364" s="255" t="s">
        <v>32</v>
      </c>
      <c r="F364" s="265" t="s">
        <v>1080</v>
      </c>
      <c r="G364" s="326" t="s">
        <v>199</v>
      </c>
    </row>
    <row r="365" spans="1:7" ht="27">
      <c r="A365" s="242">
        <f t="shared" si="2"/>
        <v>376</v>
      </c>
      <c r="B365" s="265" t="s">
        <v>1081</v>
      </c>
      <c r="C365" s="324" t="s">
        <v>1082</v>
      </c>
      <c r="D365" s="255" t="s">
        <v>45</v>
      </c>
      <c r="E365" s="255" t="s">
        <v>32</v>
      </c>
      <c r="F365" s="325" t="s">
        <v>1083</v>
      </c>
      <c r="G365" s="326" t="s">
        <v>199</v>
      </c>
    </row>
    <row r="366" spans="1:7">
      <c r="A366" s="242">
        <f t="shared" si="2"/>
        <v>377</v>
      </c>
      <c r="B366" s="265" t="s">
        <v>1084</v>
      </c>
      <c r="C366" s="326" t="s">
        <v>1085</v>
      </c>
      <c r="D366" s="255" t="s">
        <v>45</v>
      </c>
      <c r="E366" s="255" t="s">
        <v>772</v>
      </c>
      <c r="F366" s="328" t="s">
        <v>1094</v>
      </c>
      <c r="G366" s="326" t="s">
        <v>199</v>
      </c>
    </row>
    <row r="367" spans="1:7">
      <c r="A367" s="242">
        <f t="shared" si="2"/>
        <v>378</v>
      </c>
      <c r="B367" s="265" t="s">
        <v>1095</v>
      </c>
      <c r="C367" s="255" t="s">
        <v>1086</v>
      </c>
      <c r="D367" s="245" t="s">
        <v>48</v>
      </c>
      <c r="E367" s="255" t="s">
        <v>772</v>
      </c>
      <c r="F367" s="327" t="s">
        <v>1087</v>
      </c>
      <c r="G367" s="326" t="s">
        <v>199</v>
      </c>
    </row>
    <row r="368" spans="1:7">
      <c r="A368" s="242">
        <f t="shared" si="2"/>
        <v>379</v>
      </c>
      <c r="B368" s="265" t="s">
        <v>1088</v>
      </c>
      <c r="C368" s="255" t="s">
        <v>1086</v>
      </c>
      <c r="D368" s="245" t="s">
        <v>26</v>
      </c>
      <c r="E368" s="255" t="s">
        <v>25</v>
      </c>
      <c r="F368" s="265" t="s">
        <v>1089</v>
      </c>
      <c r="G368" s="326" t="s">
        <v>199</v>
      </c>
    </row>
    <row r="369" spans="1:7">
      <c r="A369" s="242">
        <f t="shared" si="2"/>
        <v>380</v>
      </c>
      <c r="B369" s="265" t="s">
        <v>1096</v>
      </c>
      <c r="C369" s="255" t="s">
        <v>1086</v>
      </c>
      <c r="D369" s="245" t="s">
        <v>26</v>
      </c>
      <c r="E369" s="255" t="s">
        <v>25</v>
      </c>
      <c r="F369" s="265" t="s">
        <v>1090</v>
      </c>
      <c r="G369" s="326" t="s">
        <v>199</v>
      </c>
    </row>
    <row r="370" spans="1:7">
      <c r="A370" s="242">
        <f t="shared" si="2"/>
        <v>381</v>
      </c>
      <c r="B370" s="265" t="s">
        <v>1097</v>
      </c>
      <c r="C370" s="255" t="s">
        <v>1086</v>
      </c>
      <c r="D370" s="245" t="s">
        <v>26</v>
      </c>
      <c r="E370" s="255" t="s">
        <v>25</v>
      </c>
      <c r="F370" s="265" t="s">
        <v>1091</v>
      </c>
      <c r="G370" s="326" t="s">
        <v>199</v>
      </c>
    </row>
    <row r="371" spans="1:7">
      <c r="A371" s="242">
        <f t="shared" si="2"/>
        <v>382</v>
      </c>
      <c r="B371" s="265" t="s">
        <v>1098</v>
      </c>
      <c r="C371" s="255" t="s">
        <v>1099</v>
      </c>
      <c r="D371" s="245" t="s">
        <v>28</v>
      </c>
      <c r="E371" s="255" t="s">
        <v>25</v>
      </c>
      <c r="F371" s="265" t="s">
        <v>1100</v>
      </c>
      <c r="G371" s="326" t="s">
        <v>200</v>
      </c>
    </row>
    <row r="372" spans="1:7">
      <c r="A372" s="242">
        <f t="shared" si="2"/>
        <v>383</v>
      </c>
      <c r="B372" s="265" t="s">
        <v>1154</v>
      </c>
      <c r="C372" s="255" t="s">
        <v>753</v>
      </c>
      <c r="D372" s="245" t="s">
        <v>30</v>
      </c>
      <c r="E372" s="255" t="s">
        <v>25</v>
      </c>
      <c r="F372" s="265" t="s">
        <v>957</v>
      </c>
      <c r="G372" s="326" t="s">
        <v>199</v>
      </c>
    </row>
    <row r="373" spans="1:7">
      <c r="A373" s="242">
        <f t="shared" si="2"/>
        <v>384</v>
      </c>
      <c r="B373" s="265" t="s">
        <v>1149</v>
      </c>
      <c r="C373" s="255" t="s">
        <v>753</v>
      </c>
      <c r="D373" s="245" t="s">
        <v>30</v>
      </c>
      <c r="E373" s="255" t="s">
        <v>25</v>
      </c>
      <c r="F373" s="265" t="s">
        <v>1102</v>
      </c>
      <c r="G373" s="326" t="s">
        <v>199</v>
      </c>
    </row>
    <row r="374" spans="1:7">
      <c r="A374" s="242">
        <f t="shared" si="2"/>
        <v>385</v>
      </c>
      <c r="B374" s="265" t="s">
        <v>1103</v>
      </c>
      <c r="C374" s="255" t="s">
        <v>1150</v>
      </c>
      <c r="D374" s="245" t="s">
        <v>30</v>
      </c>
      <c r="E374" s="255" t="s">
        <v>32</v>
      </c>
      <c r="F374" s="265" t="s">
        <v>96</v>
      </c>
      <c r="G374" s="326" t="s">
        <v>201</v>
      </c>
    </row>
    <row r="375" spans="1:7" ht="40.5">
      <c r="A375" s="242">
        <f t="shared" si="2"/>
        <v>386</v>
      </c>
      <c r="B375" s="265" t="s">
        <v>1104</v>
      </c>
      <c r="C375" s="255" t="s">
        <v>710</v>
      </c>
      <c r="D375" s="245" t="s">
        <v>48</v>
      </c>
      <c r="E375" s="255" t="s">
        <v>25</v>
      </c>
      <c r="F375" s="327" t="s">
        <v>1105</v>
      </c>
      <c r="G375" s="326" t="s">
        <v>199</v>
      </c>
    </row>
    <row r="376" spans="1:7" ht="27">
      <c r="A376" s="242">
        <f t="shared" si="2"/>
        <v>387</v>
      </c>
      <c r="B376" s="265" t="s">
        <v>1106</v>
      </c>
      <c r="C376" s="255" t="s">
        <v>710</v>
      </c>
      <c r="D376" s="245" t="s">
        <v>48</v>
      </c>
      <c r="E376" s="255" t="s">
        <v>32</v>
      </c>
      <c r="F376" s="327" t="s">
        <v>1107</v>
      </c>
      <c r="G376" s="326" t="s">
        <v>199</v>
      </c>
    </row>
    <row r="377" spans="1:7">
      <c r="A377" s="242">
        <f t="shared" si="2"/>
        <v>388</v>
      </c>
      <c r="B377" s="265" t="s">
        <v>1108</v>
      </c>
      <c r="C377" s="329" t="s">
        <v>1151</v>
      </c>
      <c r="D377" s="245" t="s">
        <v>33</v>
      </c>
      <c r="E377" s="255" t="s">
        <v>25</v>
      </c>
      <c r="F377" s="265" t="s">
        <v>1109</v>
      </c>
      <c r="G377" s="326" t="s">
        <v>199</v>
      </c>
    </row>
    <row r="378" spans="1:7">
      <c r="A378" s="242">
        <f t="shared" si="2"/>
        <v>389</v>
      </c>
      <c r="B378" s="265" t="s">
        <v>1110</v>
      </c>
      <c r="C378" s="255" t="s">
        <v>1152</v>
      </c>
      <c r="D378" s="245" t="s">
        <v>33</v>
      </c>
      <c r="E378" s="255" t="s">
        <v>32</v>
      </c>
      <c r="F378" s="265" t="s">
        <v>1111</v>
      </c>
      <c r="G378" s="326" t="s">
        <v>201</v>
      </c>
    </row>
    <row r="379" spans="1:7">
      <c r="A379" s="242">
        <f t="shared" si="2"/>
        <v>390</v>
      </c>
      <c r="B379" s="255" t="s">
        <v>1112</v>
      </c>
      <c r="C379" s="326" t="s">
        <v>1113</v>
      </c>
      <c r="D379" s="245" t="s">
        <v>794</v>
      </c>
      <c r="E379" s="255" t="s">
        <v>25</v>
      </c>
      <c r="F379" s="265" t="s">
        <v>1114</v>
      </c>
      <c r="G379" s="326" t="s">
        <v>199</v>
      </c>
    </row>
    <row r="380" spans="1:7">
      <c r="A380" s="242">
        <f t="shared" si="2"/>
        <v>391</v>
      </c>
      <c r="B380" s="265" t="s">
        <v>1115</v>
      </c>
      <c r="C380" s="255" t="s">
        <v>1116</v>
      </c>
      <c r="D380" s="245" t="s">
        <v>28</v>
      </c>
      <c r="E380" s="255" t="s">
        <v>32</v>
      </c>
      <c r="F380" s="265" t="s">
        <v>397</v>
      </c>
      <c r="G380" s="326" t="s">
        <v>200</v>
      </c>
    </row>
    <row r="381" spans="1:7">
      <c r="A381" s="242">
        <f t="shared" si="2"/>
        <v>392</v>
      </c>
      <c r="B381" s="330" t="s">
        <v>1155</v>
      </c>
      <c r="C381" s="255" t="s">
        <v>65</v>
      </c>
      <c r="D381" s="245" t="s">
        <v>28</v>
      </c>
      <c r="E381" s="255" t="s">
        <v>32</v>
      </c>
      <c r="F381" s="265" t="s">
        <v>1156</v>
      </c>
      <c r="G381" s="326" t="s">
        <v>200</v>
      </c>
    </row>
    <row r="382" spans="1:7">
      <c r="A382" s="242">
        <f t="shared" si="2"/>
        <v>393</v>
      </c>
      <c r="B382" s="265" t="s">
        <v>1157</v>
      </c>
      <c r="C382" s="255" t="s">
        <v>1158</v>
      </c>
      <c r="D382" s="245" t="s">
        <v>45</v>
      </c>
      <c r="E382" s="255" t="s">
        <v>771</v>
      </c>
      <c r="F382" s="265" t="s">
        <v>1159</v>
      </c>
      <c r="G382" s="326" t="s">
        <v>199</v>
      </c>
    </row>
    <row r="383" spans="1:7">
      <c r="A383" s="242">
        <f>1+A382</f>
        <v>394</v>
      </c>
      <c r="B383" s="265" t="s">
        <v>1160</v>
      </c>
      <c r="C383" s="324" t="s">
        <v>1162</v>
      </c>
      <c r="D383" s="245" t="s">
        <v>30</v>
      </c>
      <c r="E383" s="255" t="s">
        <v>771</v>
      </c>
      <c r="F383" s="265" t="s">
        <v>1161</v>
      </c>
      <c r="G383" s="326" t="s">
        <v>1092</v>
      </c>
    </row>
    <row r="384" spans="1:7" ht="17.25">
      <c r="A384" s="242">
        <f t="shared" ref="A384:A391" si="3">1+A383</f>
        <v>395</v>
      </c>
      <c r="B384" s="331" t="s">
        <v>1163</v>
      </c>
      <c r="C384" s="255" t="s">
        <v>1164</v>
      </c>
      <c r="D384" s="245" t="s">
        <v>26</v>
      </c>
      <c r="E384" s="255" t="s">
        <v>25</v>
      </c>
      <c r="F384" s="265" t="s">
        <v>1165</v>
      </c>
      <c r="G384" s="326" t="s">
        <v>199</v>
      </c>
    </row>
    <row r="385" spans="1:7" ht="17.25">
      <c r="A385" s="242">
        <f t="shared" si="3"/>
        <v>396</v>
      </c>
      <c r="B385" s="332" t="s">
        <v>1166</v>
      </c>
      <c r="C385" s="255" t="s">
        <v>1167</v>
      </c>
      <c r="D385" s="245" t="s">
        <v>26</v>
      </c>
      <c r="E385" s="255" t="s">
        <v>25</v>
      </c>
      <c r="F385" s="265" t="s">
        <v>1168</v>
      </c>
      <c r="G385" s="326" t="s">
        <v>199</v>
      </c>
    </row>
    <row r="386" spans="1:7" ht="17.25">
      <c r="A386" s="242">
        <f t="shared" si="3"/>
        <v>397</v>
      </c>
      <c r="B386" s="265" t="s">
        <v>1171</v>
      </c>
      <c r="C386" s="255" t="s">
        <v>399</v>
      </c>
      <c r="D386" s="245" t="s">
        <v>30</v>
      </c>
      <c r="E386" s="255" t="s">
        <v>772</v>
      </c>
      <c r="F386" s="332" t="s">
        <v>811</v>
      </c>
      <c r="G386" s="326" t="s">
        <v>199</v>
      </c>
    </row>
    <row r="387" spans="1:7" ht="17.25">
      <c r="A387" s="242">
        <f t="shared" si="3"/>
        <v>398</v>
      </c>
      <c r="B387" s="332" t="s">
        <v>1172</v>
      </c>
      <c r="C387" s="254" t="s">
        <v>1173</v>
      </c>
      <c r="D387" s="245" t="s">
        <v>33</v>
      </c>
      <c r="E387" s="255" t="s">
        <v>32</v>
      </c>
      <c r="F387" s="254" t="s">
        <v>1174</v>
      </c>
      <c r="G387" s="326" t="s">
        <v>201</v>
      </c>
    </row>
    <row r="388" spans="1:7" ht="17.25">
      <c r="A388" s="242">
        <f t="shared" si="3"/>
        <v>399</v>
      </c>
      <c r="B388" s="332" t="s">
        <v>1175</v>
      </c>
      <c r="C388" s="254" t="s">
        <v>1173</v>
      </c>
      <c r="D388" s="245" t="s">
        <v>33</v>
      </c>
      <c r="E388" s="255" t="s">
        <v>32</v>
      </c>
      <c r="F388" s="254" t="s">
        <v>1174</v>
      </c>
      <c r="G388" s="326" t="s">
        <v>201</v>
      </c>
    </row>
    <row r="389" spans="1:7">
      <c r="A389" s="242">
        <f t="shared" si="3"/>
        <v>400</v>
      </c>
      <c r="B389" s="265" t="s">
        <v>1176</v>
      </c>
      <c r="C389" s="255" t="s">
        <v>1176</v>
      </c>
      <c r="D389" s="245" t="s">
        <v>28</v>
      </c>
      <c r="E389" s="255" t="s">
        <v>32</v>
      </c>
      <c r="F389" s="265" t="s">
        <v>1177</v>
      </c>
      <c r="G389" s="326" t="s">
        <v>199</v>
      </c>
    </row>
    <row r="390" spans="1:7">
      <c r="A390" s="242">
        <f t="shared" si="3"/>
        <v>401</v>
      </c>
      <c r="B390" s="265" t="s">
        <v>1178</v>
      </c>
      <c r="C390" s="255" t="s">
        <v>1179</v>
      </c>
      <c r="D390" s="245" t="s">
        <v>783</v>
      </c>
      <c r="E390" s="255" t="s">
        <v>32</v>
      </c>
      <c r="F390" s="265" t="s">
        <v>1180</v>
      </c>
      <c r="G390" s="326" t="s">
        <v>199</v>
      </c>
    </row>
    <row r="391" spans="1:7" ht="40.5">
      <c r="A391" s="249">
        <f t="shared" si="3"/>
        <v>402</v>
      </c>
      <c r="B391" s="466" t="s">
        <v>1182</v>
      </c>
      <c r="C391" s="467" t="s">
        <v>1183</v>
      </c>
      <c r="D391" s="250" t="s">
        <v>30</v>
      </c>
      <c r="E391" s="333" t="s">
        <v>25</v>
      </c>
      <c r="F391" s="466" t="s">
        <v>1184</v>
      </c>
      <c r="G391" s="334" t="s">
        <v>199</v>
      </c>
    </row>
  </sheetData>
  <autoFilter ref="A3:F226"/>
  <mergeCells count="1">
    <mergeCell ref="B1:F1"/>
  </mergeCells>
  <phoneticPr fontId="4"/>
  <dataValidations count="3">
    <dataValidation type="list" allowBlank="1" showInputMessage="1" showErrorMessage="1" sqref="E4 E325:E380 E382:E391">
      <formula1>"単独,拡張"</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759</v>
      </c>
    </row>
    <row r="4" spans="2:21">
      <c r="B4" s="19"/>
      <c r="C4" s="226">
        <v>7</v>
      </c>
      <c r="D4" s="19">
        <v>6</v>
      </c>
      <c r="E4" s="19">
        <v>5</v>
      </c>
      <c r="F4" s="19">
        <v>4</v>
      </c>
      <c r="G4" s="19">
        <v>3</v>
      </c>
      <c r="H4" s="19">
        <v>2.75</v>
      </c>
      <c r="I4" s="19">
        <v>2.5</v>
      </c>
      <c r="J4" s="19">
        <v>2.25</v>
      </c>
      <c r="K4" s="19">
        <v>2</v>
      </c>
      <c r="L4" s="19">
        <v>1.75</v>
      </c>
      <c r="M4" s="19">
        <v>1.5</v>
      </c>
      <c r="N4" s="19">
        <v>1.25</v>
      </c>
      <c r="O4" s="19">
        <v>1</v>
      </c>
      <c r="P4" s="19">
        <v>0.75</v>
      </c>
      <c r="Q4" s="19">
        <v>0.5</v>
      </c>
      <c r="R4" s="19">
        <v>0.25</v>
      </c>
      <c r="T4" s="226">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5"/>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165</v>
      </c>
      <c r="T18" s="19">
        <v>0.5</v>
      </c>
    </row>
    <row r="19" spans="2:20">
      <c r="B19" s="19"/>
      <c r="C19" s="226">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交付実施完了報告⑫⑬⑭⑮_インポート用</vt:lpstr>
      <vt:lpstr>様式⑫</vt:lpstr>
      <vt:lpstr>様式⑬</vt:lpstr>
      <vt:lpstr>様式⑬-1</vt:lpstr>
      <vt:lpstr>様式⑬-2</vt:lpstr>
      <vt:lpstr>様式⑭</vt:lpstr>
      <vt:lpstr>様式⑮</vt:lpstr>
      <vt:lpstr>補助対象リスト</vt:lpstr>
      <vt:lpstr>減価償却</vt:lpstr>
      <vt:lpstr>補助対象リスト!Print_Area</vt:lpstr>
      <vt:lpstr>様式⑫!Print_Area</vt:lpstr>
      <vt:lpstr>様式⑬!Print_Area</vt:lpstr>
      <vt:lpstr>'様式⑬-1'!Print_Area</vt:lpstr>
      <vt:lpstr>'様式⑬-2'!Print_Area</vt:lpstr>
      <vt:lpstr>様式⑭!Print_Area</vt:lpstr>
      <vt:lpstr>様式⑮!Print_Area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2025-02-14T00:29:49Z</dcterms:modified>
</cp:coreProperties>
</file>